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феврал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J8" i="16" l="1"/>
  <c r="J79" i="16"/>
  <c r="I79" i="16"/>
  <c r="J77" i="16"/>
  <c r="I77" i="16"/>
  <c r="J75" i="16"/>
  <c r="I75" i="16"/>
  <c r="J73" i="16"/>
  <c r="I73" i="16"/>
  <c r="J71" i="16"/>
  <c r="I71" i="16"/>
  <c r="J66" i="16"/>
  <c r="I66" i="16"/>
  <c r="J64" i="16"/>
  <c r="I64" i="16"/>
  <c r="J61" i="16"/>
  <c r="I61" i="16"/>
  <c r="J59" i="16"/>
  <c r="I59" i="16"/>
  <c r="J56" i="16"/>
  <c r="J55" i="16" s="1"/>
  <c r="I56" i="16"/>
  <c r="I55" i="16" s="1"/>
  <c r="J53" i="16"/>
  <c r="J26" i="16" s="1"/>
  <c r="I53" i="16"/>
  <c r="J51" i="16"/>
  <c r="I51" i="16"/>
  <c r="I49" i="16"/>
  <c r="I44" i="16"/>
  <c r="I39" i="16"/>
  <c r="J30" i="16"/>
  <c r="I30" i="16"/>
  <c r="J27" i="16"/>
  <c r="I27" i="16"/>
  <c r="J24" i="16"/>
  <c r="I24" i="16"/>
  <c r="I23" i="16"/>
  <c r="I13" i="16"/>
  <c r="J11" i="16"/>
  <c r="I11" i="16"/>
  <c r="I9" i="16"/>
  <c r="I70" i="16" l="1"/>
  <c r="J70" i="16"/>
  <c r="I63" i="16"/>
  <c r="J63" i="16"/>
  <c r="I58" i="16"/>
  <c r="J58" i="16"/>
  <c r="I26" i="16"/>
  <c r="I8" i="16"/>
  <c r="M53" i="16"/>
  <c r="L53" i="16"/>
  <c r="K53" i="16"/>
  <c r="L51" i="16"/>
  <c r="M51" i="16"/>
  <c r="M49" i="16"/>
  <c r="L49" i="16"/>
  <c r="M44" i="16"/>
  <c r="L44" i="16"/>
  <c r="M39" i="16"/>
  <c r="L39" i="16"/>
  <c r="M30" i="16"/>
  <c r="L30" i="16"/>
  <c r="M27" i="16"/>
  <c r="L27" i="16"/>
  <c r="I7" i="16" l="1"/>
  <c r="M11" i="16"/>
  <c r="M8" i="16" s="1"/>
  <c r="L11" i="16"/>
  <c r="L8" i="16"/>
  <c r="M23" i="16"/>
  <c r="L23" i="16"/>
  <c r="M24" i="16"/>
  <c r="L24" i="16"/>
  <c r="L70" i="16"/>
  <c r="L7" i="16" s="1"/>
  <c r="K8" i="16"/>
  <c r="M63" i="16"/>
  <c r="L63" i="16"/>
  <c r="M64" i="16"/>
  <c r="L64" i="16"/>
  <c r="M77" i="16"/>
  <c r="M70" i="16" s="1"/>
  <c r="M7" i="16" s="1"/>
  <c r="L77" i="16"/>
  <c r="M79" i="16"/>
  <c r="L79" i="16"/>
  <c r="M75" i="16"/>
  <c r="L75" i="16"/>
  <c r="M71" i="16"/>
  <c r="L71" i="16"/>
  <c r="M73" i="16"/>
  <c r="L73" i="16"/>
  <c r="M66" i="16"/>
  <c r="L66" i="16"/>
  <c r="M13" i="16"/>
  <c r="L13" i="16"/>
  <c r="M55" i="16" l="1"/>
  <c r="L55" i="16"/>
  <c r="M61" i="16"/>
  <c r="L61" i="16"/>
  <c r="M59" i="16"/>
  <c r="L59" i="16"/>
  <c r="M58" i="16"/>
  <c r="L58" i="16"/>
  <c r="M56" i="16"/>
  <c r="L56" i="16"/>
  <c r="K71" i="16"/>
  <c r="K51" i="16" l="1"/>
  <c r="K49" i="16"/>
  <c r="K44" i="16"/>
  <c r="K39" i="16"/>
  <c r="K30" i="16"/>
  <c r="K27" i="16"/>
  <c r="J23" i="16" l="1"/>
  <c r="J13" i="16"/>
  <c r="J7" i="16" s="1"/>
  <c r="K13" i="16"/>
  <c r="K77" i="16" l="1"/>
  <c r="K70" i="16" s="1"/>
  <c r="K79" i="16" l="1"/>
  <c r="K75" i="16"/>
  <c r="K73" i="16"/>
  <c r="K66" i="16"/>
  <c r="K64" i="16"/>
  <c r="K61" i="16"/>
  <c r="K59" i="16"/>
  <c r="K56" i="16"/>
  <c r="K55" i="16" s="1"/>
  <c r="K24" i="16"/>
  <c r="K23" i="16" s="1"/>
  <c r="K63" i="16" l="1"/>
  <c r="K58" i="16"/>
  <c r="K26" i="16"/>
  <c r="K7" i="16" s="1"/>
  <c r="K11" i="16"/>
  <c r="K9" i="16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<sst xmlns="http://schemas.openxmlformats.org/spreadsheetml/2006/main" count="661" uniqueCount="224">
  <si>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</si>
  <si>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</si>
  <si>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</si>
  <si>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</si>
  <si>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</si>
  <si>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</si>
  <si>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</si>
  <si>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</si>
  <si>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</si>
  <si>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</si>
  <si>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</si>
  <si>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</si>
  <si>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</si>
  <si>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</si>
  <si>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</si>
  <si>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</si>
  <si>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</si>
  <si>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</si>
  <si>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</si>
  <si>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</si>
  <si>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</si>
  <si>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</si>
  <si>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</si>
  <si>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</si>
  <si>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</si>
  <si>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</si>
  <si>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</si>
  <si>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</si>
  <si>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</si>
  <si>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</si>
  <si>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</si>
  <si>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</si>
  <si>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</si>
  <si>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</si>
  <si>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</si>
  <si>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</si>
  <si>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</si>
  <si>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</si>
  <si>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</si>
  <si>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</si>
  <si>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</si>
  <si>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</si>
  <si>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</si>
  <si>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</si>
  <si>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</si>
  <si>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</si>
  <si>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</si>
  <si>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</si>
  <si>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</si>
  <si>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</si>
  <si>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</si>
  <si>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</si>
  <si>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</si>
  <si>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</si>
  <si>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</si>
  <si>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</si>
  <si>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</si>
  <si>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</si>
  <si>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</si>
  <si>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</si>
  <si>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</si>
  <si>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</si>
  <si>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</si>
  <si>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</si>
  <si>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</si>
  <si>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</si>
  <si>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</si>
  <si>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</si>
  <si>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</si>
  <si>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</si>
  <si>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</si>
  <si>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</si>
  <si>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</si>
  <si>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</si>
  <si>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</si>
  <si>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</si>
  <si>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</si>
  <si>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</si>
  <si>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</si>
  <si>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</si>
  <si>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</si>
  <si>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</si>
  <si>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</si>
  <si>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</si>
  <si>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</si>
  <si>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</si>
  <si>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</si>
  <si>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</si>
  <si>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</si>
  <si>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</si>
  <si>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</si>
  <si>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Обеспечение медицинского сопровождения публичных мероприятий</t>
  </si>
  <si>
    <t>МКУ "ЦИКТ"</t>
  </si>
  <si>
    <t>АГО</t>
  </si>
  <si>
    <t>МБУ "САТО"</t>
  </si>
  <si>
    <t>кв.м</t>
  </si>
  <si>
    <t xml:space="preserve">площадь
помещений
</t>
  </si>
  <si>
    <t>продолжитель -ность обслуживания</t>
  </si>
  <si>
    <t>маши-ночас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</si>
  <si>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</si>
  <si>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</si>
  <si>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</si>
  <si>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</si>
  <si>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</si>
  <si>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</si>
  <si>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</si>
  <si>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</si>
  <si>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</si>
  <si>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</si>
  <si>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</si>
  <si>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</si>
  <si>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</si>
  <si>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</si>
  <si>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</si>
  <si>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создания и эксплуатации виртуальных серверов</t>
  </si>
  <si>
    <t>количество мероприятий</t>
  </si>
  <si>
    <t>Техническая поддержка справочно-правовой системы «Консультант Плюс»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</si>
  <si>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</si>
  <si>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</si>
  <si>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</si>
  <si>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</si>
  <si>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</si>
  <si>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</si>
  <si>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</si>
  <si>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</si>
  <si>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</si>
  <si>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</si>
  <si>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</si>
  <si>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</si>
  <si>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</si>
  <si>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</si>
  <si>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</si>
  <si>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</si>
  <si>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</si>
  <si>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</si>
  <si>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</si>
  <si>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</si>
  <si>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</si>
  <si>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</si>
  <si>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</si>
  <si>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</si>
  <si>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</si>
  <si>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</si>
  <si>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</si>
  <si>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</si>
  <si>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</si>
  <si>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</si>
  <si>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Комитет по социальной политике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</si>
  <si>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</si>
  <si>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</si>
  <si>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</si>
  <si>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</si>
  <si>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Поощрения почетными грамотами и благодарноственными письмами  городского Совета депутатов Калининграда</t>
  </si>
  <si>
    <t>Расходы на приобретение информационно-коммуникационного оборудования</t>
  </si>
  <si>
    <t>ВСЕГО РАСХОДОВ: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</si>
  <si>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</si>
  <si>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</si>
  <si>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</si>
  <si>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</si>
  <si>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</si>
  <si>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</si>
  <si>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</si>
  <si>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</si>
  <si>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Приобретение прав на программные продукты, их модернизация</t>
  </si>
  <si>
    <t>Сопровождение программных продуктов</t>
  </si>
  <si>
    <t>Приобретение лицензий официального сайта, корпоративного портала администрации</t>
  </si>
  <si>
    <t>Услуги связи и доступа к информационно-телекоммуникационной сети "Интернет"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</si>
  <si>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</si>
  <si>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</si>
  <si>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</si>
  <si>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</si>
  <si>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</si>
  <si>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</si>
  <si>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</si>
  <si>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</si>
  <si>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</si>
  <si>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</si>
  <si>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</si>
  <si>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комплект документов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</si>
  <si>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</si>
  <si>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Текущий ремонт наружного освещения здания, расположенного по адресу: г. Калининград, пл. Победы, 1 (в т.ч. авторский надзор и строительный контроль)</t>
  </si>
  <si>
    <t>Организационное обеспечение официальных мероприятий ОМСУ</t>
  </si>
  <si>
    <t>Транспортное обслуживание ОМСУ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</si>
  <si>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</si>
  <si>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</si>
  <si>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>декабрь 2022</t>
  </si>
  <si>
    <t>Текущее содержание и ремонт административных зданий</t>
  </si>
  <si>
    <t>площадь отремонтированных помещений</t>
  </si>
  <si>
    <t>июль 2022</t>
  </si>
  <si>
    <t>Сумма разрешенных остатков 2021г.</t>
  </si>
  <si>
    <t>2022 г.</t>
  </si>
  <si>
    <t>1113,76</t>
  </si>
  <si>
    <t>Проведение ремонта коридоров и лестничных пролётов в здании по адресу: г. Калининград, ул. Чайковского, 52</t>
  </si>
  <si>
    <t xml:space="preserve">площадь отремонтированных коридоров и проемов </t>
  </si>
  <si>
    <t>март 2022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</si>
  <si>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</si>
  <si>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 xml:space="preserve">пакет документации </t>
  </si>
  <si>
    <t>1146,67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</si>
  <si>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пр-т. Победы, 42</t>
  </si>
  <si>
    <t xml:space="preserve">комплект документации </t>
  </si>
  <si>
    <t>апрель 2022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</si>
  <si>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</si>
  <si>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</si>
  <si>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Осуществление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</si>
  <si>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Освещение деятельности ОМСУ</t>
  </si>
  <si>
    <t>15109</t>
  </si>
  <si>
    <t>15108</t>
  </si>
  <si>
    <t>19301</t>
  </si>
  <si>
    <t>65201</t>
  </si>
  <si>
    <t>Предоставление информационных материалов СМИ Калининградской области</t>
  </si>
  <si>
    <t>Приобретение лицензий для АРМ</t>
  </si>
  <si>
    <t>Услуги по передаче неисключительных (пользовательских) прав на программное обеспечение системы автоматизации делопроизводства и электронного документооборота «Дело»</t>
  </si>
  <si>
    <t>Приобретение общесистемного программного обеспечения</t>
  </si>
  <si>
    <t>Услуги по техническому сопровождению системы автоматизации делопроизводства и электронного документооборота "Дело-Предприятие"</t>
  </si>
  <si>
    <t>Услуги радиотелефонной (сотовой) связи для обеспечения автодозвона</t>
  </si>
  <si>
    <t>2023 г.</t>
  </si>
  <si>
    <t>2024 г.</t>
  </si>
  <si>
    <t>2021 г.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</si>
  <si>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2022 год и плановый период 2023-2024 гг. </t>
  </si>
  <si>
    <t>февраль 2022</t>
  </si>
  <si>
    <t>Плановое значение 2022 г.</t>
  </si>
  <si>
    <t>Сумма финансового обеспечения по годам реализации,                                    тыс. руб.</t>
  </si>
  <si>
    <t>Приложение № 1 к приказу первого заместителя главы администрации-                                                управляющего делами   от "___"__________2022г. №_______</t>
  </si>
  <si>
    <t>Ремонт помещений в здании по адресу: г. Калининград, пл. Победы, 1 (в том числе строительный контроль)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</si>
</sst>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78" t="s">
        <v>48</v>
      </c>
      <c r="B1" s="78" t="s">
        <v>4</v>
      </c>
      <c r="C1" s="78" t="s">
        <v>49</v>
      </c>
      <c r="D1" s="78" t="s">
        <v>50</v>
      </c>
      <c r="E1" s="78"/>
      <c r="F1" s="78" t="s">
        <v>53</v>
      </c>
      <c r="G1" s="78" t="s">
        <v>17</v>
      </c>
      <c r="H1" s="78"/>
      <c r="I1" s="78"/>
      <c r="J1" s="78"/>
      <c r="K1" s="78" t="s">
        <v>12</v>
      </c>
      <c r="L1" s="78"/>
      <c r="M1" s="78"/>
      <c r="N1" s="78"/>
      <c r="O1" s="78"/>
    </row>
    <row r="2" spans="1:15" ht="51" x14ac:dyDescent="0.2">
      <c r="A2" s="78"/>
      <c r="B2" s="78"/>
      <c r="C2" s="78"/>
      <c r="D2" s="10" t="s">
        <v>51</v>
      </c>
      <c r="E2" s="10" t="s">
        <v>52</v>
      </c>
      <c r="F2" s="78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79" t="s">
        <v>55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78" t="s">
        <v>3</v>
      </c>
      <c r="B5" s="78" t="s">
        <v>4</v>
      </c>
      <c r="C5" s="78" t="s">
        <v>10</v>
      </c>
      <c r="D5" s="78" t="s">
        <v>6</v>
      </c>
      <c r="E5" s="78" t="s">
        <v>17</v>
      </c>
      <c r="F5" s="78"/>
      <c r="G5" s="78"/>
      <c r="H5" s="78"/>
      <c r="I5" s="78"/>
      <c r="J5" s="78"/>
      <c r="K5" s="78" t="s">
        <v>37</v>
      </c>
      <c r="L5" s="78"/>
      <c r="M5" s="78"/>
      <c r="N5" s="78"/>
      <c r="O5" s="78"/>
      <c r="P5" s="80" t="s">
        <v>45</v>
      </c>
    </row>
    <row r="6" spans="1:17" ht="76.5" x14ac:dyDescent="0.2">
      <c r="A6" s="78"/>
      <c r="B6" s="78"/>
      <c r="C6" s="78"/>
      <c r="D6" s="78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1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tabSelected="1" zoomScale="80" zoomScaleNormal="80" workbookViewId="0">
      <selection activeCell="T63" sqref="T63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23.85546875" style="27" customWidth="1"/>
    <col min="4" max="4" width="49.28515625" style="27" customWidth="1"/>
    <col min="5" max="5" width="18.7109375" style="41" customWidth="1"/>
    <col min="6" max="6" width="11.140625" style="27" customWidth="1"/>
    <col min="7" max="7" width="11.42578125" style="27" customWidth="1"/>
    <col min="8" max="10" width="14.85546875" style="27" customWidth="1"/>
    <col min="11" max="11" width="16.7109375" style="27" customWidth="1"/>
    <col min="12" max="12" width="13.5703125" style="27" customWidth="1"/>
    <col min="13" max="13" width="15.28515625" style="27" customWidth="1"/>
    <col min="14" max="14" width="22.5703125" style="27" customWidth="1"/>
    <col min="15" max="15" width="10.140625" style="27" bestFit="1" customWidth="1"/>
    <col min="16" max="16" width="9.5703125" style="27" bestFit="1" customWidth="1"/>
    <col min="17" max="16384" width="8.85546875" style="27"/>
  </cols>
  <sheetData>
    <row r="1" spans="1:13" ht="59.25" customHeight="1" x14ac:dyDescent="0.25">
      <c r="A1" s="28"/>
      <c r="B1" s="29"/>
      <c r="C1" s="29"/>
      <c r="D1" s="29"/>
      <c r="F1" s="29"/>
      <c r="G1" s="29"/>
      <c r="H1" s="85" t="s">
        <v>222</v>
      </c>
      <c r="I1" s="85"/>
      <c r="J1" s="85"/>
      <c r="K1" s="86"/>
      <c r="L1" s="86"/>
      <c r="M1" s="86"/>
    </row>
    <row r="2" spans="1:13" ht="54" customHeight="1" x14ac:dyDescent="0.25">
      <c r="A2" s="87" t="s">
        <v>218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9"/>
      <c r="M2" s="89"/>
    </row>
    <row r="4" spans="1:13" ht="51" customHeight="1" x14ac:dyDescent="0.25">
      <c r="A4" s="95" t="s">
        <v>90</v>
      </c>
      <c r="B4" s="95" t="s">
        <v>4</v>
      </c>
      <c r="C4" s="96" t="s">
        <v>50</v>
      </c>
      <c r="D4" s="98" t="s">
        <v>89</v>
      </c>
      <c r="E4" s="82" t="s">
        <v>17</v>
      </c>
      <c r="F4" s="83"/>
      <c r="G4" s="83"/>
      <c r="H4" s="84"/>
      <c r="I4" s="82" t="s">
        <v>221</v>
      </c>
      <c r="J4" s="90"/>
      <c r="K4" s="90"/>
      <c r="L4" s="90"/>
      <c r="M4" s="91"/>
    </row>
    <row r="5" spans="1:13" ht="73.5" customHeight="1" x14ac:dyDescent="0.25">
      <c r="A5" s="95"/>
      <c r="B5" s="95"/>
      <c r="C5" s="97"/>
      <c r="D5" s="98"/>
      <c r="E5" s="38" t="s">
        <v>18</v>
      </c>
      <c r="F5" s="26" t="s">
        <v>88</v>
      </c>
      <c r="G5" s="26" t="s">
        <v>220</v>
      </c>
      <c r="H5" s="26" t="s">
        <v>54</v>
      </c>
      <c r="I5" s="75" t="s">
        <v>217</v>
      </c>
      <c r="J5" s="73" t="s">
        <v>189</v>
      </c>
      <c r="K5" s="50" t="s">
        <v>190</v>
      </c>
      <c r="L5" s="50" t="s">
        <v>215</v>
      </c>
      <c r="M5" s="50" t="s">
        <v>216</v>
      </c>
    </row>
    <row r="6" spans="1:13" x14ac:dyDescent="0.25">
      <c r="A6" s="24">
        <v>1</v>
      </c>
      <c r="B6" s="24">
        <v>2</v>
      </c>
      <c r="C6" s="24">
        <v>3</v>
      </c>
      <c r="D6" s="24">
        <v>4</v>
      </c>
      <c r="E6" s="48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13" x14ac:dyDescent="0.25">
      <c r="A7" s="92" t="s">
        <v>154</v>
      </c>
      <c r="B7" s="93"/>
      <c r="C7" s="93"/>
      <c r="D7" s="94"/>
      <c r="E7" s="45" t="s">
        <v>85</v>
      </c>
      <c r="F7" s="45" t="s">
        <v>85</v>
      </c>
      <c r="G7" s="45" t="s">
        <v>85</v>
      </c>
      <c r="H7" s="45" t="s">
        <v>85</v>
      </c>
      <c r="I7" s="40">
        <f>I8+I23+I26+I55+I58+I63+I70</f>
        <v>214794.44999999998</v>
      </c>
      <c r="J7" s="40">
        <f>J13</f>
        <v>18763.96</v>
      </c>
      <c r="K7" s="40">
        <f>K8+K23+K26+K55+K58+K63+K70</f>
        <v>191287.27000000002</v>
      </c>
      <c r="L7" s="40">
        <f>L8+L23+L26+L55+L58+L63+L70</f>
        <v>184749.05</v>
      </c>
      <c r="M7" s="40">
        <f t="shared" ref="M7" si="0">M8+M23+M26+M55+M58+M63+M70</f>
        <v>188881.59000000003</v>
      </c>
    </row>
    <row r="8" spans="1:13" ht="63" x14ac:dyDescent="0.25">
      <c r="A8" s="30" t="s">
        <v>58</v>
      </c>
      <c r="B8" s="26" t="s">
        <v>85</v>
      </c>
      <c r="C8" s="26" t="s">
        <v>85</v>
      </c>
      <c r="D8" s="25" t="s">
        <v>155</v>
      </c>
      <c r="E8" s="57" t="s">
        <v>156</v>
      </c>
      <c r="F8" s="50" t="s">
        <v>80</v>
      </c>
      <c r="G8" s="50">
        <v>8</v>
      </c>
      <c r="H8" s="52" t="s">
        <v>185</v>
      </c>
      <c r="I8" s="40">
        <f>I9+I11+I13</f>
        <v>156737.93</v>
      </c>
      <c r="J8" s="40">
        <f>J9+J11+J13</f>
        <v>18863.96</v>
      </c>
      <c r="K8" s="40">
        <f>K9+K11+K13</f>
        <v>138807.04999999999</v>
      </c>
      <c r="L8" s="40">
        <f t="shared" ref="L8:M8" si="1">L9+L11+L13</f>
        <v>142501.91999999998</v>
      </c>
      <c r="M8" s="40">
        <f t="shared" si="1"/>
        <v>146440.1</v>
      </c>
    </row>
    <row r="9" spans="1:13" ht="31.5" x14ac:dyDescent="0.25">
      <c r="A9" s="30" t="s">
        <v>58</v>
      </c>
      <c r="B9" s="59">
        <v>19107</v>
      </c>
      <c r="C9" s="59" t="s">
        <v>85</v>
      </c>
      <c r="D9" s="25" t="s">
        <v>181</v>
      </c>
      <c r="E9" s="59" t="s">
        <v>85</v>
      </c>
      <c r="F9" s="59" t="s">
        <v>85</v>
      </c>
      <c r="G9" s="59" t="s">
        <v>85</v>
      </c>
      <c r="H9" s="59" t="s">
        <v>85</v>
      </c>
      <c r="I9" s="40">
        <f t="shared" ref="I9:K9" si="2">I10</f>
        <v>20</v>
      </c>
      <c r="J9" s="76">
        <v>100</v>
      </c>
      <c r="K9" s="40">
        <f t="shared" si="2"/>
        <v>100</v>
      </c>
      <c r="L9" s="76">
        <v>100</v>
      </c>
      <c r="M9" s="76">
        <v>100</v>
      </c>
    </row>
    <row r="10" spans="1:13" ht="36.75" customHeight="1" x14ac:dyDescent="0.25">
      <c r="A10" s="30" t="s">
        <v>58</v>
      </c>
      <c r="B10" s="31">
        <v>19107</v>
      </c>
      <c r="C10" s="31" t="s">
        <v>93</v>
      </c>
      <c r="D10" s="25" t="s">
        <v>91</v>
      </c>
      <c r="E10" s="38" t="s">
        <v>115</v>
      </c>
      <c r="F10" s="36" t="s">
        <v>99</v>
      </c>
      <c r="G10" s="31">
        <v>50</v>
      </c>
      <c r="H10" s="52" t="s">
        <v>185</v>
      </c>
      <c r="I10" s="46">
        <v>20</v>
      </c>
      <c r="J10" s="46">
        <v>0</v>
      </c>
      <c r="K10" s="40">
        <v>100</v>
      </c>
      <c r="L10" s="76">
        <v>100</v>
      </c>
      <c r="M10" s="76">
        <v>100</v>
      </c>
    </row>
    <row r="11" spans="1:13" ht="51" customHeight="1" x14ac:dyDescent="0.25">
      <c r="A11" s="30" t="s">
        <v>58</v>
      </c>
      <c r="B11" s="59">
        <v>11103</v>
      </c>
      <c r="C11" s="59" t="s">
        <v>85</v>
      </c>
      <c r="D11" s="25" t="s">
        <v>182</v>
      </c>
      <c r="E11" s="49" t="s">
        <v>85</v>
      </c>
      <c r="F11" s="49" t="s">
        <v>85</v>
      </c>
      <c r="G11" s="49" t="s">
        <v>85</v>
      </c>
      <c r="H11" s="49" t="s">
        <v>85</v>
      </c>
      <c r="I11" s="40">
        <f t="shared" ref="I11:M11" si="3">I12</f>
        <v>56359.96</v>
      </c>
      <c r="J11" s="40">
        <f t="shared" si="3"/>
        <v>0</v>
      </c>
      <c r="K11" s="40">
        <f t="shared" si="3"/>
        <v>61690.52</v>
      </c>
      <c r="L11" s="40">
        <f t="shared" si="3"/>
        <v>63219.11</v>
      </c>
      <c r="M11" s="40">
        <f t="shared" si="3"/>
        <v>64824.12</v>
      </c>
    </row>
    <row r="12" spans="1:13" ht="93" customHeight="1" x14ac:dyDescent="0.25">
      <c r="A12" s="30" t="s">
        <v>58</v>
      </c>
      <c r="B12" s="32">
        <v>11103</v>
      </c>
      <c r="C12" s="32" t="s">
        <v>94</v>
      </c>
      <c r="D12" s="54" t="s">
        <v>183</v>
      </c>
      <c r="E12" s="38" t="s">
        <v>97</v>
      </c>
      <c r="F12" s="32" t="s">
        <v>98</v>
      </c>
      <c r="G12" s="32">
        <v>98650</v>
      </c>
      <c r="H12" s="52" t="s">
        <v>185</v>
      </c>
      <c r="I12" s="46">
        <v>56359.96</v>
      </c>
      <c r="J12" s="46">
        <v>0</v>
      </c>
      <c r="K12" s="40">
        <v>61690.52</v>
      </c>
      <c r="L12" s="40">
        <v>63219.11</v>
      </c>
      <c r="M12" s="40">
        <v>64824.12</v>
      </c>
    </row>
    <row r="13" spans="1:13" ht="31.5" x14ac:dyDescent="0.25">
      <c r="A13" s="30" t="s">
        <v>58</v>
      </c>
      <c r="B13" s="59">
        <v>11105</v>
      </c>
      <c r="C13" s="59" t="s">
        <v>85</v>
      </c>
      <c r="D13" s="54" t="s">
        <v>186</v>
      </c>
      <c r="E13" s="59" t="s">
        <v>85</v>
      </c>
      <c r="F13" s="59" t="s">
        <v>85</v>
      </c>
      <c r="G13" s="59" t="s">
        <v>85</v>
      </c>
      <c r="H13" s="59" t="s">
        <v>85</v>
      </c>
      <c r="I13" s="40">
        <f>I14+I15+I16+I17+I18+I19+I20+I21+I22</f>
        <v>100357.96999999999</v>
      </c>
      <c r="J13" s="40">
        <f>J14+J15+J16+J17+J18++J19+J20+J21+J22</f>
        <v>18763.96</v>
      </c>
      <c r="K13" s="40">
        <f>K14+K15+K16+K17+K18+K19+K20+K21+K22</f>
        <v>77016.53</v>
      </c>
      <c r="L13" s="40">
        <f t="shared" ref="L13:M13" si="4">L14+L15+L16+L17+L18+L19+L20+L21+L22</f>
        <v>79182.81</v>
      </c>
      <c r="M13" s="40">
        <f t="shared" si="4"/>
        <v>81515.98000000001</v>
      </c>
    </row>
    <row r="14" spans="1:13" ht="188.25" customHeight="1" x14ac:dyDescent="0.25">
      <c r="A14" s="30" t="s">
        <v>58</v>
      </c>
      <c r="B14" s="31">
        <v>11105</v>
      </c>
      <c r="C14" s="32" t="s">
        <v>94</v>
      </c>
      <c r="D14" s="54" t="s">
        <v>184</v>
      </c>
      <c r="E14" s="38" t="s">
        <v>96</v>
      </c>
      <c r="F14" s="33" t="s">
        <v>95</v>
      </c>
      <c r="G14" s="26">
        <v>22305.7</v>
      </c>
      <c r="H14" s="52" t="s">
        <v>185</v>
      </c>
      <c r="I14" s="46">
        <v>64714.83</v>
      </c>
      <c r="J14" s="40">
        <v>0</v>
      </c>
      <c r="K14" s="40">
        <v>73960.55</v>
      </c>
      <c r="L14" s="40">
        <v>76253.429999999993</v>
      </c>
      <c r="M14" s="40">
        <v>78660.960000000006</v>
      </c>
    </row>
    <row r="15" spans="1:13" ht="69" customHeight="1" x14ac:dyDescent="0.25">
      <c r="A15" s="30" t="s">
        <v>58</v>
      </c>
      <c r="B15" s="31">
        <v>11105</v>
      </c>
      <c r="C15" s="32" t="s">
        <v>94</v>
      </c>
      <c r="D15" s="54" t="s">
        <v>223</v>
      </c>
      <c r="E15" s="38" t="s">
        <v>187</v>
      </c>
      <c r="F15" s="73" t="s">
        <v>95</v>
      </c>
      <c r="G15" s="26">
        <v>1091.5</v>
      </c>
      <c r="H15" s="52" t="s">
        <v>188</v>
      </c>
      <c r="I15" s="46">
        <v>3059.01</v>
      </c>
      <c r="J15" s="46" t="s">
        <v>191</v>
      </c>
      <c r="K15" s="72">
        <v>0</v>
      </c>
      <c r="L15" s="72">
        <v>0</v>
      </c>
      <c r="M15" s="72">
        <v>0</v>
      </c>
    </row>
    <row r="16" spans="1:13" ht="95.25" customHeight="1" x14ac:dyDescent="0.25">
      <c r="A16" s="30" t="s">
        <v>58</v>
      </c>
      <c r="B16" s="64">
        <v>11105</v>
      </c>
      <c r="C16" s="64" t="s">
        <v>94</v>
      </c>
      <c r="D16" s="54" t="s">
        <v>192</v>
      </c>
      <c r="E16" s="38" t="s">
        <v>193</v>
      </c>
      <c r="F16" s="64" t="s">
        <v>95</v>
      </c>
      <c r="G16" s="50">
        <v>236.7</v>
      </c>
      <c r="H16" s="52" t="s">
        <v>194</v>
      </c>
      <c r="I16" s="46">
        <v>690.1</v>
      </c>
      <c r="J16" s="71">
        <v>690.07</v>
      </c>
      <c r="K16" s="40">
        <v>0</v>
      </c>
      <c r="L16" s="72">
        <v>0</v>
      </c>
      <c r="M16" s="72">
        <v>0</v>
      </c>
    </row>
    <row r="17" spans="1:15" ht="113.25" customHeight="1" x14ac:dyDescent="0.25">
      <c r="A17" s="30" t="s">
        <v>58</v>
      </c>
      <c r="B17" s="64">
        <v>11105</v>
      </c>
      <c r="C17" s="64" t="s">
        <v>94</v>
      </c>
      <c r="D17" s="54" t="s">
        <v>195</v>
      </c>
      <c r="E17" s="41" t="s">
        <v>196</v>
      </c>
      <c r="F17" s="64" t="s">
        <v>99</v>
      </c>
      <c r="G17" s="64">
        <v>1</v>
      </c>
      <c r="H17" s="52" t="s">
        <v>185</v>
      </c>
      <c r="I17" s="46">
        <v>1146.67</v>
      </c>
      <c r="J17" s="46" t="s">
        <v>197</v>
      </c>
      <c r="K17" s="40">
        <v>0</v>
      </c>
      <c r="L17" s="72">
        <v>0</v>
      </c>
      <c r="M17" s="72">
        <v>0</v>
      </c>
    </row>
    <row r="18" spans="1:15" ht="70.5" customHeight="1" x14ac:dyDescent="0.25">
      <c r="A18" s="30" t="s">
        <v>58</v>
      </c>
      <c r="B18" s="66">
        <v>11105</v>
      </c>
      <c r="C18" s="66" t="s">
        <v>94</v>
      </c>
      <c r="D18" s="54" t="s">
        <v>198</v>
      </c>
      <c r="E18" s="38" t="s">
        <v>199</v>
      </c>
      <c r="F18" s="73" t="s">
        <v>99</v>
      </c>
      <c r="G18" s="73">
        <v>1</v>
      </c>
      <c r="H18" s="52" t="s">
        <v>185</v>
      </c>
      <c r="I18" s="46">
        <v>120</v>
      </c>
      <c r="J18" s="46">
        <v>120</v>
      </c>
      <c r="K18" s="40">
        <v>0</v>
      </c>
      <c r="L18" s="72">
        <v>0</v>
      </c>
      <c r="M18" s="72">
        <v>0</v>
      </c>
    </row>
    <row r="19" spans="1:15" ht="88.5" customHeight="1" x14ac:dyDescent="0.25">
      <c r="A19" s="30" t="s">
        <v>58</v>
      </c>
      <c r="B19" s="70">
        <v>11105</v>
      </c>
      <c r="C19" s="70" t="s">
        <v>94</v>
      </c>
      <c r="D19" s="55" t="s">
        <v>179</v>
      </c>
      <c r="E19" s="38" t="s">
        <v>178</v>
      </c>
      <c r="F19" s="70" t="s">
        <v>99</v>
      </c>
      <c r="G19" s="70">
        <v>1</v>
      </c>
      <c r="H19" s="52" t="s">
        <v>200</v>
      </c>
      <c r="I19" s="46">
        <v>473.2</v>
      </c>
      <c r="J19" s="46">
        <v>195</v>
      </c>
      <c r="K19" s="40">
        <v>0</v>
      </c>
      <c r="L19" s="72">
        <v>0</v>
      </c>
      <c r="M19" s="72">
        <v>0</v>
      </c>
    </row>
    <row r="20" spans="1:15" ht="79.5" customHeight="1" x14ac:dyDescent="0.25">
      <c r="A20" s="30" t="s">
        <v>58</v>
      </c>
      <c r="B20" s="68">
        <v>11105</v>
      </c>
      <c r="C20" s="68" t="s">
        <v>94</v>
      </c>
      <c r="D20" s="55" t="s">
        <v>180</v>
      </c>
      <c r="E20" s="57" t="s">
        <v>127</v>
      </c>
      <c r="F20" s="68" t="s">
        <v>74</v>
      </c>
      <c r="G20" s="68">
        <v>1</v>
      </c>
      <c r="H20" s="52" t="s">
        <v>185</v>
      </c>
      <c r="I20" s="46">
        <v>13893.45</v>
      </c>
      <c r="J20" s="46">
        <v>11647.75</v>
      </c>
      <c r="K20" s="40">
        <v>0</v>
      </c>
      <c r="L20" s="72">
        <v>0</v>
      </c>
      <c r="M20" s="72">
        <v>0</v>
      </c>
    </row>
    <row r="21" spans="1:15" ht="57" customHeight="1" x14ac:dyDescent="0.25">
      <c r="A21" s="30" t="s">
        <v>58</v>
      </c>
      <c r="B21" s="31">
        <v>11105</v>
      </c>
      <c r="C21" s="32" t="s">
        <v>94</v>
      </c>
      <c r="D21" s="61" t="s">
        <v>157</v>
      </c>
      <c r="E21" s="42" t="s">
        <v>100</v>
      </c>
      <c r="F21" s="34" t="s">
        <v>99</v>
      </c>
      <c r="G21" s="50">
        <v>4</v>
      </c>
      <c r="H21" s="52" t="s">
        <v>219</v>
      </c>
      <c r="I21" s="46">
        <v>15746.51</v>
      </c>
      <c r="J21" s="46">
        <v>3850.71</v>
      </c>
      <c r="K21" s="40">
        <v>0</v>
      </c>
      <c r="L21" s="72">
        <v>0</v>
      </c>
      <c r="M21" s="72">
        <v>0</v>
      </c>
    </row>
    <row r="22" spans="1:15" ht="81" customHeight="1" x14ac:dyDescent="0.25">
      <c r="A22" s="30" t="s">
        <v>58</v>
      </c>
      <c r="B22" s="31">
        <v>11105</v>
      </c>
      <c r="C22" s="32" t="s">
        <v>94</v>
      </c>
      <c r="D22" s="62" t="s">
        <v>158</v>
      </c>
      <c r="E22" s="38" t="s">
        <v>101</v>
      </c>
      <c r="F22" s="33" t="s">
        <v>80</v>
      </c>
      <c r="G22" s="63">
        <v>45</v>
      </c>
      <c r="H22" s="52" t="s">
        <v>188</v>
      </c>
      <c r="I22" s="46">
        <v>514.20000000000005</v>
      </c>
      <c r="J22" s="46">
        <v>0</v>
      </c>
      <c r="K22" s="40">
        <v>3055.98</v>
      </c>
      <c r="L22" s="76">
        <v>2929.38</v>
      </c>
      <c r="M22" s="76">
        <v>2855.02</v>
      </c>
    </row>
    <row r="23" spans="1:15" ht="61.5" customHeight="1" x14ac:dyDescent="0.25">
      <c r="A23" s="30" t="s">
        <v>59</v>
      </c>
      <c r="B23" s="53" t="s">
        <v>85</v>
      </c>
      <c r="C23" s="53" t="s">
        <v>85</v>
      </c>
      <c r="D23" s="56" t="s">
        <v>145</v>
      </c>
      <c r="E23" s="38" t="s">
        <v>159</v>
      </c>
      <c r="F23" s="51" t="s">
        <v>80</v>
      </c>
      <c r="G23" s="45" t="s">
        <v>85</v>
      </c>
      <c r="H23" s="52" t="s">
        <v>85</v>
      </c>
      <c r="I23" s="40">
        <f t="shared" ref="I23:M23" si="5">I24</f>
        <v>2743.08</v>
      </c>
      <c r="J23" s="40">
        <f t="shared" si="5"/>
        <v>0</v>
      </c>
      <c r="K23" s="40">
        <f t="shared" si="5"/>
        <v>2907.66</v>
      </c>
      <c r="L23" s="40">
        <f t="shared" si="5"/>
        <v>3023.97</v>
      </c>
      <c r="M23" s="40">
        <f t="shared" si="5"/>
        <v>3144.97</v>
      </c>
    </row>
    <row r="24" spans="1:15" ht="43.5" customHeight="1" x14ac:dyDescent="0.25">
      <c r="A24" s="30" t="s">
        <v>59</v>
      </c>
      <c r="B24" s="59">
        <v>11104</v>
      </c>
      <c r="C24" s="59" t="s">
        <v>85</v>
      </c>
      <c r="D24" s="56" t="s">
        <v>164</v>
      </c>
      <c r="E24" s="59" t="s">
        <v>85</v>
      </c>
      <c r="F24" s="59" t="s">
        <v>85</v>
      </c>
      <c r="G24" s="59" t="s">
        <v>85</v>
      </c>
      <c r="H24" s="59" t="s">
        <v>85</v>
      </c>
      <c r="I24" s="40">
        <f t="shared" ref="I24:M24" si="6">I25</f>
        <v>2743.08</v>
      </c>
      <c r="J24" s="40">
        <f t="shared" si="6"/>
        <v>0</v>
      </c>
      <c r="K24" s="40">
        <f t="shared" si="6"/>
        <v>2907.66</v>
      </c>
      <c r="L24" s="40">
        <f t="shared" si="6"/>
        <v>3023.97</v>
      </c>
      <c r="M24" s="40">
        <f t="shared" si="6"/>
        <v>3144.97</v>
      </c>
    </row>
    <row r="25" spans="1:15" ht="61.5" customHeight="1" x14ac:dyDescent="0.25">
      <c r="A25" s="30" t="s">
        <v>59</v>
      </c>
      <c r="B25" s="59">
        <v>11104</v>
      </c>
      <c r="C25" s="67" t="s">
        <v>177</v>
      </c>
      <c r="D25" s="56" t="s">
        <v>201</v>
      </c>
      <c r="E25" s="38" t="s">
        <v>110</v>
      </c>
      <c r="F25" s="34" t="s">
        <v>99</v>
      </c>
      <c r="G25" s="45">
        <v>12</v>
      </c>
      <c r="H25" s="52" t="s">
        <v>185</v>
      </c>
      <c r="I25" s="46">
        <v>2743.08</v>
      </c>
      <c r="J25" s="46">
        <v>0</v>
      </c>
      <c r="K25" s="40">
        <v>2907.66</v>
      </c>
      <c r="L25" s="76">
        <v>3023.97</v>
      </c>
      <c r="M25" s="76">
        <v>3144.97</v>
      </c>
    </row>
    <row r="26" spans="1:15" ht="255.75" customHeight="1" x14ac:dyDescent="0.25">
      <c r="A26" s="30" t="s">
        <v>103</v>
      </c>
      <c r="B26" s="36" t="s">
        <v>85</v>
      </c>
      <c r="C26" s="36" t="s">
        <v>85</v>
      </c>
      <c r="D26" s="58" t="s">
        <v>102</v>
      </c>
      <c r="E26" s="57" t="s">
        <v>160</v>
      </c>
      <c r="F26" s="50" t="s">
        <v>80</v>
      </c>
      <c r="G26" s="50">
        <v>760</v>
      </c>
      <c r="H26" s="52" t="s">
        <v>185</v>
      </c>
      <c r="I26" s="40">
        <f>I27+I30+I39+I44+I49+I51+I53</f>
        <v>22558.720000000001</v>
      </c>
      <c r="J26" s="40">
        <f>J27+J30+J39+J44+J49+J51+J53</f>
        <v>0</v>
      </c>
      <c r="K26" s="40">
        <f>K27+K30+K39+K44+K49+K51+K53</f>
        <v>18815.29</v>
      </c>
      <c r="L26" s="40">
        <v>8402.2999999999993</v>
      </c>
      <c r="M26" s="40">
        <v>8402.2999999999993</v>
      </c>
      <c r="N26" s="69"/>
    </row>
    <row r="27" spans="1:15" ht="51.75" customHeight="1" x14ac:dyDescent="0.25">
      <c r="A27" s="30" t="s">
        <v>103</v>
      </c>
      <c r="B27" s="59">
        <v>40301</v>
      </c>
      <c r="C27" s="59" t="s">
        <v>85</v>
      </c>
      <c r="D27" s="58" t="s">
        <v>153</v>
      </c>
      <c r="E27" s="59" t="s">
        <v>85</v>
      </c>
      <c r="F27" s="59" t="s">
        <v>85</v>
      </c>
      <c r="G27" s="59" t="s">
        <v>85</v>
      </c>
      <c r="H27" s="59" t="s">
        <v>85</v>
      </c>
      <c r="I27" s="40">
        <f>I28+I29</f>
        <v>15997.6</v>
      </c>
      <c r="J27" s="40">
        <f t="shared" ref="J27:M27" si="7">J28+J29</f>
        <v>0</v>
      </c>
      <c r="K27" s="40">
        <f>K28+K29</f>
        <v>8287.2000000000007</v>
      </c>
      <c r="L27" s="40">
        <f t="shared" si="7"/>
        <v>1567.33</v>
      </c>
      <c r="M27" s="40">
        <f t="shared" si="7"/>
        <v>1567.33</v>
      </c>
      <c r="O27" s="69"/>
    </row>
    <row r="28" spans="1:15" ht="34.5" customHeight="1" x14ac:dyDescent="0.25">
      <c r="A28" s="30" t="s">
        <v>103</v>
      </c>
      <c r="B28" s="36">
        <v>11104</v>
      </c>
      <c r="C28" s="36" t="s">
        <v>92</v>
      </c>
      <c r="D28" s="37" t="s">
        <v>104</v>
      </c>
      <c r="E28" s="57" t="s">
        <v>105</v>
      </c>
      <c r="F28" s="50" t="s">
        <v>80</v>
      </c>
      <c r="G28" s="50">
        <v>81</v>
      </c>
      <c r="H28" s="52" t="s">
        <v>185</v>
      </c>
      <c r="I28" s="46">
        <v>15209.92</v>
      </c>
      <c r="J28" s="46">
        <v>0</v>
      </c>
      <c r="K28" s="40">
        <v>7079.45</v>
      </c>
      <c r="L28" s="76">
        <v>1200</v>
      </c>
      <c r="M28" s="76">
        <v>1200</v>
      </c>
    </row>
    <row r="29" spans="1:15" ht="59.25" customHeight="1" x14ac:dyDescent="0.25">
      <c r="A29" s="30" t="s">
        <v>103</v>
      </c>
      <c r="B29" s="36">
        <v>11104</v>
      </c>
      <c r="C29" s="36" t="s">
        <v>92</v>
      </c>
      <c r="D29" s="37" t="s">
        <v>107</v>
      </c>
      <c r="E29" s="57" t="s">
        <v>108</v>
      </c>
      <c r="F29" s="50" t="s">
        <v>80</v>
      </c>
      <c r="G29" s="50">
        <v>118</v>
      </c>
      <c r="H29" s="52" t="s">
        <v>185</v>
      </c>
      <c r="I29" s="46">
        <v>787.68</v>
      </c>
      <c r="J29" s="46">
        <v>0</v>
      </c>
      <c r="K29" s="40">
        <v>1207.75</v>
      </c>
      <c r="L29" s="76">
        <v>367.33</v>
      </c>
      <c r="M29" s="76">
        <v>367.33</v>
      </c>
    </row>
    <row r="30" spans="1:15" ht="41.25" customHeight="1" x14ac:dyDescent="0.25">
      <c r="A30" s="30" t="s">
        <v>103</v>
      </c>
      <c r="B30" s="59">
        <v>40413</v>
      </c>
      <c r="C30" s="59" t="s">
        <v>85</v>
      </c>
      <c r="D30" s="60" t="s">
        <v>163</v>
      </c>
      <c r="E30" s="59" t="s">
        <v>85</v>
      </c>
      <c r="F30" s="59" t="s">
        <v>85</v>
      </c>
      <c r="G30" s="59" t="s">
        <v>85</v>
      </c>
      <c r="H30" s="59" t="s">
        <v>85</v>
      </c>
      <c r="I30" s="46">
        <f>I31+I32+I33+I34+I35+I36+I37+I38</f>
        <v>2229.42</v>
      </c>
      <c r="J30" s="46">
        <f t="shared" ref="J30:M30" si="8">J31+J32+J33+J34+J35+J36+J37+J38</f>
        <v>0</v>
      </c>
      <c r="K30" s="46">
        <f>K31+K32+K33+K34+K35+K36+K37+K38</f>
        <v>5757.99</v>
      </c>
      <c r="L30" s="46">
        <f t="shared" si="8"/>
        <v>1192.94</v>
      </c>
      <c r="M30" s="46">
        <f t="shared" si="8"/>
        <v>1192.94</v>
      </c>
    </row>
    <row r="31" spans="1:15" ht="47.25" x14ac:dyDescent="0.25">
      <c r="A31" s="30" t="s">
        <v>103</v>
      </c>
      <c r="B31" s="36">
        <v>11104</v>
      </c>
      <c r="C31" s="36" t="s">
        <v>92</v>
      </c>
      <c r="D31" s="37" t="s">
        <v>109</v>
      </c>
      <c r="E31" s="57" t="s">
        <v>110</v>
      </c>
      <c r="F31" s="50" t="s">
        <v>111</v>
      </c>
      <c r="G31" s="50">
        <v>12</v>
      </c>
      <c r="H31" s="52" t="s">
        <v>185</v>
      </c>
      <c r="I31" s="46">
        <v>78.790000000000006</v>
      </c>
      <c r="J31" s="46">
        <v>0</v>
      </c>
      <c r="K31" s="46">
        <v>85.42</v>
      </c>
      <c r="L31" s="76">
        <v>0</v>
      </c>
      <c r="M31" s="76">
        <v>0</v>
      </c>
    </row>
    <row r="32" spans="1:15" ht="31.5" x14ac:dyDescent="0.25">
      <c r="A32" s="30" t="s">
        <v>103</v>
      </c>
      <c r="B32" s="36">
        <v>11104</v>
      </c>
      <c r="C32" s="36" t="s">
        <v>92</v>
      </c>
      <c r="D32" s="37" t="s">
        <v>209</v>
      </c>
      <c r="E32" s="57" t="s">
        <v>110</v>
      </c>
      <c r="F32" s="50" t="s">
        <v>111</v>
      </c>
      <c r="G32" s="50">
        <v>12</v>
      </c>
      <c r="H32" s="52" t="s">
        <v>185</v>
      </c>
      <c r="I32" s="46">
        <v>0</v>
      </c>
      <c r="J32" s="46">
        <v>0</v>
      </c>
      <c r="K32" s="46">
        <v>120</v>
      </c>
      <c r="L32" s="76">
        <v>120</v>
      </c>
      <c r="M32" s="76">
        <v>120</v>
      </c>
    </row>
    <row r="33" spans="1:13" ht="40.5" customHeight="1" x14ac:dyDescent="0.25">
      <c r="A33" s="30" t="s">
        <v>103</v>
      </c>
      <c r="B33" s="36">
        <v>11104</v>
      </c>
      <c r="C33" s="36" t="s">
        <v>92</v>
      </c>
      <c r="D33" s="37" t="s">
        <v>112</v>
      </c>
      <c r="E33" s="57" t="s">
        <v>113</v>
      </c>
      <c r="F33" s="50" t="s">
        <v>106</v>
      </c>
      <c r="G33" s="50">
        <v>850</v>
      </c>
      <c r="H33" s="52" t="s">
        <v>185</v>
      </c>
      <c r="I33" s="46">
        <v>709.84</v>
      </c>
      <c r="J33" s="46">
        <v>0</v>
      </c>
      <c r="K33" s="46">
        <v>869.55</v>
      </c>
      <c r="L33" s="76">
        <v>583.01</v>
      </c>
      <c r="M33" s="76">
        <v>583.01</v>
      </c>
    </row>
    <row r="34" spans="1:13" ht="31.5" x14ac:dyDescent="0.25">
      <c r="A34" s="30" t="s">
        <v>103</v>
      </c>
      <c r="B34" s="36">
        <v>11104</v>
      </c>
      <c r="C34" s="36" t="s">
        <v>92</v>
      </c>
      <c r="D34" s="37" t="s">
        <v>210</v>
      </c>
      <c r="E34" s="57" t="s">
        <v>113</v>
      </c>
      <c r="F34" s="50" t="s">
        <v>106</v>
      </c>
      <c r="G34" s="50">
        <v>40</v>
      </c>
      <c r="H34" s="52" t="s">
        <v>185</v>
      </c>
      <c r="I34" s="46">
        <v>0</v>
      </c>
      <c r="J34" s="46">
        <v>0</v>
      </c>
      <c r="K34" s="46">
        <v>1544.3</v>
      </c>
      <c r="L34" s="76">
        <v>0</v>
      </c>
      <c r="M34" s="76">
        <v>0</v>
      </c>
    </row>
    <row r="35" spans="1:13" ht="31.5" x14ac:dyDescent="0.25">
      <c r="A35" s="30" t="s">
        <v>103</v>
      </c>
      <c r="B35" s="59">
        <v>11104</v>
      </c>
      <c r="C35" s="59" t="s">
        <v>92</v>
      </c>
      <c r="D35" s="37" t="s">
        <v>114</v>
      </c>
      <c r="E35" s="57" t="s">
        <v>110</v>
      </c>
      <c r="F35" s="50" t="s">
        <v>111</v>
      </c>
      <c r="G35" s="50">
        <v>12</v>
      </c>
      <c r="H35" s="52" t="s">
        <v>185</v>
      </c>
      <c r="I35" s="46">
        <v>167.9</v>
      </c>
      <c r="J35" s="46">
        <v>0</v>
      </c>
      <c r="K35" s="46">
        <v>484</v>
      </c>
      <c r="L35" s="76">
        <v>0</v>
      </c>
      <c r="M35" s="76">
        <v>0</v>
      </c>
    </row>
    <row r="36" spans="1:13" ht="78.75" x14ac:dyDescent="0.25">
      <c r="A36" s="30" t="s">
        <v>103</v>
      </c>
      <c r="B36" s="59">
        <v>11104</v>
      </c>
      <c r="C36" s="59" t="s">
        <v>92</v>
      </c>
      <c r="D36" s="37" t="s">
        <v>211</v>
      </c>
      <c r="E36" s="57" t="s">
        <v>113</v>
      </c>
      <c r="F36" s="50" t="s">
        <v>106</v>
      </c>
      <c r="G36" s="50">
        <v>80</v>
      </c>
      <c r="H36" s="52" t="s">
        <v>185</v>
      </c>
      <c r="I36" s="46">
        <v>926.9</v>
      </c>
      <c r="J36" s="46">
        <v>0</v>
      </c>
      <c r="K36" s="46">
        <v>704</v>
      </c>
      <c r="L36" s="76">
        <v>0</v>
      </c>
      <c r="M36" s="76">
        <v>0</v>
      </c>
    </row>
    <row r="37" spans="1:13" ht="31.5" x14ac:dyDescent="0.25">
      <c r="A37" s="30" t="s">
        <v>103</v>
      </c>
      <c r="B37" s="59">
        <v>11104</v>
      </c>
      <c r="C37" s="59" t="s">
        <v>92</v>
      </c>
      <c r="D37" s="37" t="s">
        <v>212</v>
      </c>
      <c r="E37" s="57" t="s">
        <v>113</v>
      </c>
      <c r="F37" s="50" t="s">
        <v>106</v>
      </c>
      <c r="G37" s="50">
        <v>18</v>
      </c>
      <c r="H37" s="52" t="s">
        <v>185</v>
      </c>
      <c r="I37" s="46">
        <v>0</v>
      </c>
      <c r="J37" s="46">
        <v>0</v>
      </c>
      <c r="K37" s="46">
        <v>1460.79</v>
      </c>
      <c r="L37" s="76">
        <v>0</v>
      </c>
      <c r="M37" s="76">
        <v>0</v>
      </c>
    </row>
    <row r="38" spans="1:13" ht="31.5" x14ac:dyDescent="0.25">
      <c r="A38" s="30" t="s">
        <v>103</v>
      </c>
      <c r="B38" s="59">
        <v>11104</v>
      </c>
      <c r="C38" s="59" t="s">
        <v>92</v>
      </c>
      <c r="D38" s="37" t="s">
        <v>165</v>
      </c>
      <c r="E38" s="57" t="s">
        <v>110</v>
      </c>
      <c r="F38" s="50" t="s">
        <v>111</v>
      </c>
      <c r="G38" s="50">
        <v>12</v>
      </c>
      <c r="H38" s="52" t="s">
        <v>185</v>
      </c>
      <c r="I38" s="46">
        <v>345.99</v>
      </c>
      <c r="J38" s="46">
        <v>0</v>
      </c>
      <c r="K38" s="46">
        <v>489.93</v>
      </c>
      <c r="L38" s="76">
        <v>489.93</v>
      </c>
      <c r="M38" s="76">
        <v>489.93</v>
      </c>
    </row>
    <row r="39" spans="1:13" ht="24" customHeight="1" x14ac:dyDescent="0.25">
      <c r="A39" s="30" t="s">
        <v>103</v>
      </c>
      <c r="B39" s="59">
        <v>40414</v>
      </c>
      <c r="C39" s="59" t="s">
        <v>85</v>
      </c>
      <c r="D39" s="37" t="s">
        <v>164</v>
      </c>
      <c r="E39" s="59" t="s">
        <v>85</v>
      </c>
      <c r="F39" s="59" t="s">
        <v>85</v>
      </c>
      <c r="G39" s="59" t="s">
        <v>85</v>
      </c>
      <c r="H39" s="59" t="s">
        <v>85</v>
      </c>
      <c r="I39" s="46">
        <f>I40+I41+I42+I43</f>
        <v>1812.77</v>
      </c>
      <c r="J39" s="46">
        <v>0</v>
      </c>
      <c r="K39" s="46">
        <f>K40+K41+K42+K43</f>
        <v>2011.58</v>
      </c>
      <c r="L39" s="46">
        <f t="shared" ref="L39:M39" si="9">L40+L41+L42+L43</f>
        <v>2227.5299999999997</v>
      </c>
      <c r="M39" s="46">
        <f t="shared" si="9"/>
        <v>2227.5299999999997</v>
      </c>
    </row>
    <row r="40" spans="1:13" ht="63" customHeight="1" x14ac:dyDescent="0.25">
      <c r="A40" s="30" t="s">
        <v>103</v>
      </c>
      <c r="B40" s="36">
        <v>11104</v>
      </c>
      <c r="C40" s="36" t="s">
        <v>92</v>
      </c>
      <c r="D40" s="37" t="s">
        <v>213</v>
      </c>
      <c r="E40" s="57" t="s">
        <v>110</v>
      </c>
      <c r="F40" s="50" t="s">
        <v>111</v>
      </c>
      <c r="G40" s="50">
        <v>12</v>
      </c>
      <c r="H40" s="52" t="s">
        <v>185</v>
      </c>
      <c r="I40" s="46">
        <v>1202.2</v>
      </c>
      <c r="J40" s="46">
        <v>0</v>
      </c>
      <c r="K40" s="46">
        <v>1386.55</v>
      </c>
      <c r="L40" s="76">
        <v>1619.33</v>
      </c>
      <c r="M40" s="76">
        <v>1619.33</v>
      </c>
    </row>
    <row r="41" spans="1:13" ht="31.5" x14ac:dyDescent="0.25">
      <c r="A41" s="30" t="s">
        <v>103</v>
      </c>
      <c r="B41" s="36">
        <v>11104</v>
      </c>
      <c r="C41" s="36" t="s">
        <v>92</v>
      </c>
      <c r="D41" s="37" t="s">
        <v>116</v>
      </c>
      <c r="E41" s="57" t="s">
        <v>110</v>
      </c>
      <c r="F41" s="50" t="s">
        <v>111</v>
      </c>
      <c r="G41" s="50">
        <v>12</v>
      </c>
      <c r="H41" s="52" t="s">
        <v>185</v>
      </c>
      <c r="I41" s="46">
        <v>31.07</v>
      </c>
      <c r="J41" s="46">
        <v>0</v>
      </c>
      <c r="K41" s="46">
        <v>33.049999999999997</v>
      </c>
      <c r="L41" s="76">
        <v>33.200000000000003</v>
      </c>
      <c r="M41" s="76">
        <v>33.200000000000003</v>
      </c>
    </row>
    <row r="42" spans="1:13" ht="31.5" x14ac:dyDescent="0.25">
      <c r="A42" s="30" t="s">
        <v>103</v>
      </c>
      <c r="B42" s="36">
        <v>11104</v>
      </c>
      <c r="C42" s="36" t="s">
        <v>92</v>
      </c>
      <c r="D42" s="37" t="s">
        <v>117</v>
      </c>
      <c r="E42" s="57" t="s">
        <v>110</v>
      </c>
      <c r="F42" s="50" t="s">
        <v>111</v>
      </c>
      <c r="G42" s="50">
        <v>12</v>
      </c>
      <c r="H42" s="52" t="s">
        <v>185</v>
      </c>
      <c r="I42" s="46">
        <v>375</v>
      </c>
      <c r="J42" s="46">
        <v>0</v>
      </c>
      <c r="K42" s="46">
        <v>375</v>
      </c>
      <c r="L42" s="76">
        <v>375</v>
      </c>
      <c r="M42" s="76">
        <v>375</v>
      </c>
    </row>
    <row r="43" spans="1:13" ht="39" customHeight="1" x14ac:dyDescent="0.25">
      <c r="A43" s="30" t="s">
        <v>103</v>
      </c>
      <c r="B43" s="36">
        <v>11104</v>
      </c>
      <c r="C43" s="36" t="s">
        <v>92</v>
      </c>
      <c r="D43" s="37" t="s">
        <v>118</v>
      </c>
      <c r="E43" s="57" t="s">
        <v>110</v>
      </c>
      <c r="F43" s="50" t="s">
        <v>111</v>
      </c>
      <c r="G43" s="50">
        <v>12</v>
      </c>
      <c r="H43" s="52" t="s">
        <v>185</v>
      </c>
      <c r="I43" s="46">
        <v>204.5</v>
      </c>
      <c r="J43" s="46">
        <v>0</v>
      </c>
      <c r="K43" s="46">
        <v>216.98</v>
      </c>
      <c r="L43" s="76">
        <v>200</v>
      </c>
      <c r="M43" s="76">
        <v>200</v>
      </c>
    </row>
    <row r="44" spans="1:13" ht="31.5" x14ac:dyDescent="0.25">
      <c r="A44" s="30" t="s">
        <v>103</v>
      </c>
      <c r="B44" s="59">
        <v>40415</v>
      </c>
      <c r="C44" s="59" t="s">
        <v>85</v>
      </c>
      <c r="D44" s="37" t="s">
        <v>166</v>
      </c>
      <c r="E44" s="59" t="s">
        <v>85</v>
      </c>
      <c r="F44" s="59" t="s">
        <v>85</v>
      </c>
      <c r="G44" s="59" t="s">
        <v>85</v>
      </c>
      <c r="H44" s="59" t="s">
        <v>85</v>
      </c>
      <c r="I44" s="40">
        <f>I45+I46+I47+I48</f>
        <v>1341.8300000000002</v>
      </c>
      <c r="J44" s="46">
        <v>0</v>
      </c>
      <c r="K44" s="40">
        <f>K45+K46+K47+K48</f>
        <v>1568.7000000000003</v>
      </c>
      <c r="L44" s="40">
        <f t="shared" ref="L44:M44" si="10">L45+L46+L47+L48</f>
        <v>2202.5</v>
      </c>
      <c r="M44" s="40">
        <f t="shared" si="10"/>
        <v>2202.5</v>
      </c>
    </row>
    <row r="45" spans="1:13" ht="31.5" x14ac:dyDescent="0.25">
      <c r="A45" s="30" t="s">
        <v>103</v>
      </c>
      <c r="B45" s="36">
        <v>11104</v>
      </c>
      <c r="C45" s="36" t="s">
        <v>92</v>
      </c>
      <c r="D45" s="37" t="s">
        <v>119</v>
      </c>
      <c r="E45" s="57" t="s">
        <v>110</v>
      </c>
      <c r="F45" s="50" t="s">
        <v>111</v>
      </c>
      <c r="G45" s="50">
        <v>12</v>
      </c>
      <c r="H45" s="52" t="s">
        <v>185</v>
      </c>
      <c r="I45" s="46">
        <v>676.9</v>
      </c>
      <c r="J45" s="46">
        <v>0</v>
      </c>
      <c r="K45" s="40">
        <v>872.62</v>
      </c>
      <c r="L45" s="76">
        <v>1284.6600000000001</v>
      </c>
      <c r="M45" s="76">
        <v>1284.6600000000001</v>
      </c>
    </row>
    <row r="46" spans="1:13" ht="24" customHeight="1" x14ac:dyDescent="0.25">
      <c r="A46" s="30" t="s">
        <v>103</v>
      </c>
      <c r="B46" s="44">
        <v>11104</v>
      </c>
      <c r="C46" s="36" t="s">
        <v>92</v>
      </c>
      <c r="D46" s="37" t="s">
        <v>120</v>
      </c>
      <c r="E46" s="57" t="s">
        <v>110</v>
      </c>
      <c r="F46" s="50" t="s">
        <v>111</v>
      </c>
      <c r="G46" s="50">
        <v>12</v>
      </c>
      <c r="H46" s="52" t="s">
        <v>185</v>
      </c>
      <c r="I46" s="46">
        <v>443.52</v>
      </c>
      <c r="J46" s="46">
        <v>0</v>
      </c>
      <c r="K46" s="40">
        <v>221.76</v>
      </c>
      <c r="L46" s="76">
        <v>443.52</v>
      </c>
      <c r="M46" s="76">
        <v>443.52</v>
      </c>
    </row>
    <row r="47" spans="1:13" ht="31.5" x14ac:dyDescent="0.25">
      <c r="A47" s="30" t="s">
        <v>103</v>
      </c>
      <c r="B47" s="44">
        <v>11104</v>
      </c>
      <c r="C47" s="36" t="s">
        <v>92</v>
      </c>
      <c r="D47" s="37" t="s">
        <v>167</v>
      </c>
      <c r="E47" s="57" t="s">
        <v>110</v>
      </c>
      <c r="F47" s="50" t="s">
        <v>111</v>
      </c>
      <c r="G47" s="50">
        <v>12</v>
      </c>
      <c r="H47" s="52" t="s">
        <v>185</v>
      </c>
      <c r="I47" s="46">
        <v>221.41</v>
      </c>
      <c r="J47" s="46">
        <v>0</v>
      </c>
      <c r="K47" s="40">
        <v>345.2</v>
      </c>
      <c r="L47" s="76">
        <v>345.2</v>
      </c>
      <c r="M47" s="76">
        <v>345.2</v>
      </c>
    </row>
    <row r="48" spans="1:13" ht="37.5" customHeight="1" x14ac:dyDescent="0.25">
      <c r="A48" s="30" t="s">
        <v>103</v>
      </c>
      <c r="B48" s="74">
        <v>11104</v>
      </c>
      <c r="C48" s="74" t="s">
        <v>92</v>
      </c>
      <c r="D48" s="37" t="s">
        <v>214</v>
      </c>
      <c r="E48" s="57" t="s">
        <v>110</v>
      </c>
      <c r="F48" s="50" t="s">
        <v>111</v>
      </c>
      <c r="G48" s="50">
        <v>12</v>
      </c>
      <c r="H48" s="52" t="s">
        <v>185</v>
      </c>
      <c r="I48" s="46">
        <v>0</v>
      </c>
      <c r="J48" s="46">
        <v>0</v>
      </c>
      <c r="K48" s="40">
        <v>129.12</v>
      </c>
      <c r="L48" s="76">
        <v>129.12</v>
      </c>
      <c r="M48" s="76">
        <v>129.12</v>
      </c>
    </row>
    <row r="49" spans="1:13" ht="31.5" x14ac:dyDescent="0.25">
      <c r="A49" s="30" t="s">
        <v>103</v>
      </c>
      <c r="B49" s="59">
        <v>40430</v>
      </c>
      <c r="C49" s="59" t="s">
        <v>85</v>
      </c>
      <c r="D49" s="37" t="s">
        <v>168</v>
      </c>
      <c r="E49" s="59" t="s">
        <v>85</v>
      </c>
      <c r="F49" s="59" t="s">
        <v>85</v>
      </c>
      <c r="G49" s="59" t="s">
        <v>85</v>
      </c>
      <c r="H49" s="59" t="s">
        <v>85</v>
      </c>
      <c r="I49" s="46">
        <f>I50</f>
        <v>983.11</v>
      </c>
      <c r="J49" s="46">
        <v>0</v>
      </c>
      <c r="K49" s="46">
        <f>K50</f>
        <v>1011.47</v>
      </c>
      <c r="L49" s="46">
        <f t="shared" ref="L49:M49" si="11">L50</f>
        <v>1062</v>
      </c>
      <c r="M49" s="46">
        <f t="shared" si="11"/>
        <v>1062</v>
      </c>
    </row>
    <row r="50" spans="1:13" ht="31.5" x14ac:dyDescent="0.25">
      <c r="A50" s="30" t="s">
        <v>103</v>
      </c>
      <c r="B50" s="36">
        <v>11104</v>
      </c>
      <c r="C50" s="36" t="s">
        <v>92</v>
      </c>
      <c r="D50" s="37" t="s">
        <v>121</v>
      </c>
      <c r="E50" s="57" t="s">
        <v>110</v>
      </c>
      <c r="F50" s="50" t="s">
        <v>111</v>
      </c>
      <c r="G50" s="50">
        <v>12</v>
      </c>
      <c r="H50" s="52" t="s">
        <v>185</v>
      </c>
      <c r="I50" s="46">
        <v>983.11</v>
      </c>
      <c r="J50" s="46">
        <v>0</v>
      </c>
      <c r="K50" s="40">
        <v>1011.47</v>
      </c>
      <c r="L50" s="76">
        <v>1062</v>
      </c>
      <c r="M50" s="76">
        <v>1062</v>
      </c>
    </row>
    <row r="51" spans="1:13" ht="31.5" x14ac:dyDescent="0.25">
      <c r="A51" s="30" t="s">
        <v>103</v>
      </c>
      <c r="B51" s="59">
        <v>40438</v>
      </c>
      <c r="C51" s="59" t="s">
        <v>85</v>
      </c>
      <c r="D51" s="37" t="s">
        <v>169</v>
      </c>
      <c r="E51" s="59" t="s">
        <v>85</v>
      </c>
      <c r="F51" s="59" t="s">
        <v>85</v>
      </c>
      <c r="G51" s="59" t="s">
        <v>85</v>
      </c>
      <c r="H51" s="59" t="s">
        <v>85</v>
      </c>
      <c r="I51" s="46">
        <f t="shared" ref="I51:J51" si="12">I52</f>
        <v>165.64</v>
      </c>
      <c r="J51" s="46">
        <f t="shared" si="12"/>
        <v>0</v>
      </c>
      <c r="K51" s="46">
        <f>K52</f>
        <v>150</v>
      </c>
      <c r="L51" s="46">
        <f>L52</f>
        <v>150</v>
      </c>
      <c r="M51" s="76">
        <f>M52</f>
        <v>150</v>
      </c>
    </row>
    <row r="52" spans="1:13" ht="34.5" customHeight="1" x14ac:dyDescent="0.25">
      <c r="A52" s="30" t="s">
        <v>103</v>
      </c>
      <c r="B52" s="36">
        <v>11104</v>
      </c>
      <c r="C52" s="36" t="s">
        <v>92</v>
      </c>
      <c r="D52" s="37" t="s">
        <v>122</v>
      </c>
      <c r="E52" s="57" t="s">
        <v>123</v>
      </c>
      <c r="F52" s="50" t="s">
        <v>106</v>
      </c>
      <c r="G52" s="50">
        <v>9</v>
      </c>
      <c r="H52" s="52" t="s">
        <v>185</v>
      </c>
      <c r="I52" s="46">
        <v>165.64</v>
      </c>
      <c r="J52" s="46">
        <v>0</v>
      </c>
      <c r="K52" s="40">
        <v>150</v>
      </c>
      <c r="L52" s="76">
        <v>150</v>
      </c>
      <c r="M52" s="76">
        <v>150</v>
      </c>
    </row>
    <row r="53" spans="1:13" ht="34.5" customHeight="1" x14ac:dyDescent="0.25">
      <c r="A53" s="30" t="s">
        <v>103</v>
      </c>
      <c r="B53" s="59">
        <v>40440</v>
      </c>
      <c r="C53" s="59" t="s">
        <v>85</v>
      </c>
      <c r="D53" s="60" t="s">
        <v>171</v>
      </c>
      <c r="E53" s="59" t="s">
        <v>85</v>
      </c>
      <c r="F53" s="59" t="s">
        <v>85</v>
      </c>
      <c r="G53" s="59" t="s">
        <v>85</v>
      </c>
      <c r="H53" s="59" t="s">
        <v>85</v>
      </c>
      <c r="I53" s="46">
        <f>I54</f>
        <v>28.35</v>
      </c>
      <c r="J53" s="46">
        <f t="shared" ref="J53:M53" si="13">J54</f>
        <v>0</v>
      </c>
      <c r="K53" s="46">
        <f>K54</f>
        <v>28.35</v>
      </c>
      <c r="L53" s="46">
        <f t="shared" si="13"/>
        <v>0</v>
      </c>
      <c r="M53" s="46">
        <f t="shared" si="13"/>
        <v>0</v>
      </c>
    </row>
    <row r="54" spans="1:13" ht="34.5" customHeight="1" x14ac:dyDescent="0.25">
      <c r="A54" s="52" t="s">
        <v>103</v>
      </c>
      <c r="B54" s="50">
        <v>11104</v>
      </c>
      <c r="C54" s="50" t="s">
        <v>92</v>
      </c>
      <c r="D54" s="37" t="s">
        <v>170</v>
      </c>
      <c r="E54" s="57" t="s">
        <v>123</v>
      </c>
      <c r="F54" s="50" t="s">
        <v>106</v>
      </c>
      <c r="G54" s="50">
        <v>1</v>
      </c>
      <c r="H54" s="52" t="s">
        <v>185</v>
      </c>
      <c r="I54" s="46">
        <v>28.35</v>
      </c>
      <c r="J54" s="46">
        <v>0</v>
      </c>
      <c r="K54" s="50">
        <v>28.35</v>
      </c>
      <c r="L54" s="76">
        <v>0</v>
      </c>
      <c r="M54" s="76">
        <v>0</v>
      </c>
    </row>
    <row r="55" spans="1:13" ht="64.5" customHeight="1" x14ac:dyDescent="0.25">
      <c r="A55" s="30" t="s">
        <v>125</v>
      </c>
      <c r="B55" s="53" t="s">
        <v>85</v>
      </c>
      <c r="C55" s="53" t="s">
        <v>85</v>
      </c>
      <c r="D55" s="35" t="s">
        <v>124</v>
      </c>
      <c r="E55" s="38" t="s">
        <v>156</v>
      </c>
      <c r="F55" s="36" t="s">
        <v>80</v>
      </c>
      <c r="G55" s="36">
        <v>1</v>
      </c>
      <c r="H55" s="52" t="s">
        <v>185</v>
      </c>
      <c r="I55" s="40">
        <f t="shared" ref="I55:J55" si="14">I56</f>
        <v>50</v>
      </c>
      <c r="J55" s="40">
        <f t="shared" si="14"/>
        <v>0</v>
      </c>
      <c r="K55" s="40">
        <f>K56</f>
        <v>100</v>
      </c>
      <c r="L55" s="40">
        <f t="shared" ref="L55:M55" si="15">L56</f>
        <v>30</v>
      </c>
      <c r="M55" s="40">
        <f t="shared" si="15"/>
        <v>30</v>
      </c>
    </row>
    <row r="56" spans="1:13" ht="64.5" customHeight="1" x14ac:dyDescent="0.25">
      <c r="A56" s="30" t="s">
        <v>125</v>
      </c>
      <c r="B56" s="59">
        <v>13301</v>
      </c>
      <c r="C56" s="59" t="s">
        <v>85</v>
      </c>
      <c r="D56" s="35" t="s">
        <v>202</v>
      </c>
      <c r="E56" s="59" t="s">
        <v>85</v>
      </c>
      <c r="F56" s="59" t="s">
        <v>85</v>
      </c>
      <c r="G56" s="59" t="s">
        <v>85</v>
      </c>
      <c r="H56" s="59" t="s">
        <v>85</v>
      </c>
      <c r="I56" s="40">
        <f t="shared" ref="I56:M56" si="16">I57</f>
        <v>50</v>
      </c>
      <c r="J56" s="40">
        <f t="shared" si="16"/>
        <v>0</v>
      </c>
      <c r="K56" s="40">
        <f t="shared" si="16"/>
        <v>100</v>
      </c>
      <c r="L56" s="40">
        <f t="shared" si="16"/>
        <v>30</v>
      </c>
      <c r="M56" s="40">
        <f t="shared" si="16"/>
        <v>30</v>
      </c>
    </row>
    <row r="57" spans="1:13" ht="68.25" customHeight="1" x14ac:dyDescent="0.25">
      <c r="A57" s="30" t="s">
        <v>125</v>
      </c>
      <c r="B57" s="36">
        <v>13301</v>
      </c>
      <c r="C57" s="36" t="s">
        <v>93</v>
      </c>
      <c r="D57" s="25" t="s">
        <v>203</v>
      </c>
      <c r="E57" s="38" t="s">
        <v>128</v>
      </c>
      <c r="F57" s="36" t="s">
        <v>129</v>
      </c>
      <c r="G57" s="36">
        <v>28090</v>
      </c>
      <c r="H57" s="52" t="s">
        <v>185</v>
      </c>
      <c r="I57" s="46">
        <v>50</v>
      </c>
      <c r="J57" s="46">
        <v>0</v>
      </c>
      <c r="K57" s="40">
        <v>100</v>
      </c>
      <c r="L57" s="76">
        <v>30</v>
      </c>
      <c r="M57" s="76">
        <v>30</v>
      </c>
    </row>
    <row r="58" spans="1:13" ht="162.75" customHeight="1" x14ac:dyDescent="0.25">
      <c r="A58" s="30" t="s">
        <v>126</v>
      </c>
      <c r="B58" s="53" t="s">
        <v>85</v>
      </c>
      <c r="C58" s="53" t="s">
        <v>85</v>
      </c>
      <c r="D58" s="35" t="s">
        <v>130</v>
      </c>
      <c r="E58" s="57" t="s">
        <v>161</v>
      </c>
      <c r="F58" s="50" t="s">
        <v>99</v>
      </c>
      <c r="G58" s="50">
        <v>15</v>
      </c>
      <c r="H58" s="52" t="s">
        <v>185</v>
      </c>
      <c r="I58" s="40">
        <f t="shared" ref="I58:M58" si="17">I59+I61</f>
        <v>23277.3</v>
      </c>
      <c r="J58" s="40">
        <f t="shared" si="17"/>
        <v>0</v>
      </c>
      <c r="K58" s="40">
        <f t="shared" si="17"/>
        <v>19589.13</v>
      </c>
      <c r="L58" s="40">
        <f t="shared" si="17"/>
        <v>19694.72</v>
      </c>
      <c r="M58" s="40">
        <f t="shared" si="17"/>
        <v>19758.080000000002</v>
      </c>
    </row>
    <row r="59" spans="1:13" ht="90.75" customHeight="1" x14ac:dyDescent="0.25">
      <c r="A59" s="30" t="s">
        <v>126</v>
      </c>
      <c r="B59" s="73">
        <v>13301</v>
      </c>
      <c r="C59" s="73" t="s">
        <v>85</v>
      </c>
      <c r="D59" s="35" t="s">
        <v>202</v>
      </c>
      <c r="E59" s="59" t="s">
        <v>85</v>
      </c>
      <c r="F59" s="59" t="s">
        <v>85</v>
      </c>
      <c r="G59" s="59" t="s">
        <v>85</v>
      </c>
      <c r="H59" s="59" t="s">
        <v>85</v>
      </c>
      <c r="I59" s="40">
        <f t="shared" ref="I59:M59" si="18">I60</f>
        <v>3260.3</v>
      </c>
      <c r="J59" s="40">
        <f t="shared" si="18"/>
        <v>0</v>
      </c>
      <c r="K59" s="40">
        <f t="shared" si="18"/>
        <v>3569.13</v>
      </c>
      <c r="L59" s="40">
        <f t="shared" si="18"/>
        <v>3674.72</v>
      </c>
      <c r="M59" s="40">
        <f t="shared" si="18"/>
        <v>3738.08</v>
      </c>
    </row>
    <row r="60" spans="1:13" ht="106.5" customHeight="1" x14ac:dyDescent="0.25">
      <c r="A60" s="30" t="s">
        <v>126</v>
      </c>
      <c r="B60" s="36">
        <v>13301</v>
      </c>
      <c r="C60" s="36" t="s">
        <v>93</v>
      </c>
      <c r="D60" s="77" t="s">
        <v>131</v>
      </c>
      <c r="E60" s="38" t="s">
        <v>128</v>
      </c>
      <c r="F60" s="36" t="s">
        <v>129</v>
      </c>
      <c r="G60" s="36">
        <v>1831629</v>
      </c>
      <c r="H60" s="52" t="s">
        <v>185</v>
      </c>
      <c r="I60" s="46">
        <v>3260.3</v>
      </c>
      <c r="J60" s="46">
        <v>0</v>
      </c>
      <c r="K60" s="40">
        <v>3569.13</v>
      </c>
      <c r="L60" s="76">
        <v>3674.72</v>
      </c>
      <c r="M60" s="76">
        <v>3738.08</v>
      </c>
    </row>
    <row r="61" spans="1:13" ht="36" customHeight="1" x14ac:dyDescent="0.25">
      <c r="A61" s="30" t="s">
        <v>126</v>
      </c>
      <c r="B61" s="59">
        <v>13106</v>
      </c>
      <c r="C61" s="59" t="s">
        <v>85</v>
      </c>
      <c r="D61" s="39" t="s">
        <v>204</v>
      </c>
      <c r="E61" s="59" t="s">
        <v>85</v>
      </c>
      <c r="F61" s="59" t="s">
        <v>85</v>
      </c>
      <c r="G61" s="59" t="s">
        <v>85</v>
      </c>
      <c r="H61" s="59" t="s">
        <v>85</v>
      </c>
      <c r="I61" s="40">
        <f t="shared" ref="I61:M61" si="19">I62</f>
        <v>20017</v>
      </c>
      <c r="J61" s="40">
        <f t="shared" si="19"/>
        <v>0</v>
      </c>
      <c r="K61" s="40">
        <f t="shared" si="19"/>
        <v>16020</v>
      </c>
      <c r="L61" s="40">
        <f t="shared" si="19"/>
        <v>16020</v>
      </c>
      <c r="M61" s="40">
        <f t="shared" si="19"/>
        <v>16020</v>
      </c>
    </row>
    <row r="62" spans="1:13" ht="51" customHeight="1" x14ac:dyDescent="0.25">
      <c r="A62" s="30" t="s">
        <v>126</v>
      </c>
      <c r="B62" s="36">
        <v>13106</v>
      </c>
      <c r="C62" s="36" t="s">
        <v>93</v>
      </c>
      <c r="D62" s="39" t="s">
        <v>132</v>
      </c>
      <c r="E62" s="38" t="s">
        <v>127</v>
      </c>
      <c r="F62" s="36" t="s">
        <v>99</v>
      </c>
      <c r="G62" s="36">
        <v>3</v>
      </c>
      <c r="H62" s="52" t="s">
        <v>185</v>
      </c>
      <c r="I62" s="46">
        <v>20017</v>
      </c>
      <c r="J62" s="46">
        <v>0</v>
      </c>
      <c r="K62" s="40">
        <v>16020</v>
      </c>
      <c r="L62" s="76">
        <v>16020</v>
      </c>
      <c r="M62" s="76">
        <v>16020</v>
      </c>
    </row>
    <row r="63" spans="1:13" ht="92.25" customHeight="1" x14ac:dyDescent="0.25">
      <c r="A63" s="30" t="s">
        <v>134</v>
      </c>
      <c r="B63" s="36" t="s">
        <v>85</v>
      </c>
      <c r="C63" s="36" t="s">
        <v>85</v>
      </c>
      <c r="D63" s="38" t="s">
        <v>133</v>
      </c>
      <c r="E63" s="38" t="s">
        <v>162</v>
      </c>
      <c r="F63" s="51" t="s">
        <v>99</v>
      </c>
      <c r="G63" s="36">
        <v>6</v>
      </c>
      <c r="H63" s="52" t="s">
        <v>185</v>
      </c>
      <c r="I63" s="40">
        <f t="shared" ref="I63:M63" si="20">I64+I66</f>
        <v>2836.6</v>
      </c>
      <c r="J63" s="40">
        <f t="shared" si="20"/>
        <v>0</v>
      </c>
      <c r="K63" s="40">
        <f t="shared" si="20"/>
        <v>3760</v>
      </c>
      <c r="L63" s="40">
        <f t="shared" si="20"/>
        <v>3788</v>
      </c>
      <c r="M63" s="40">
        <f t="shared" si="20"/>
        <v>3798</v>
      </c>
    </row>
    <row r="64" spans="1:13" ht="51.75" customHeight="1" x14ac:dyDescent="0.25">
      <c r="A64" s="30" t="s">
        <v>134</v>
      </c>
      <c r="B64" s="43"/>
      <c r="C64" s="59" t="s">
        <v>85</v>
      </c>
      <c r="D64" s="38" t="s">
        <v>172</v>
      </c>
      <c r="E64" s="59" t="s">
        <v>85</v>
      </c>
      <c r="F64" s="59" t="s">
        <v>85</v>
      </c>
      <c r="G64" s="59" t="s">
        <v>85</v>
      </c>
      <c r="H64" s="59" t="s">
        <v>85</v>
      </c>
      <c r="I64" s="40">
        <f t="shared" ref="I64:M64" si="21">I65</f>
        <v>52.4</v>
      </c>
      <c r="J64" s="40">
        <f t="shared" si="21"/>
        <v>0</v>
      </c>
      <c r="K64" s="40">
        <f t="shared" si="21"/>
        <v>1900</v>
      </c>
      <c r="L64" s="40">
        <f t="shared" si="21"/>
        <v>1900</v>
      </c>
      <c r="M64" s="40">
        <f t="shared" si="21"/>
        <v>1900</v>
      </c>
    </row>
    <row r="65" spans="1:13" ht="38.25" customHeight="1" x14ac:dyDescent="0.25">
      <c r="A65" s="30" t="s">
        <v>134</v>
      </c>
      <c r="B65" s="43" t="s">
        <v>205</v>
      </c>
      <c r="C65" s="36" t="s">
        <v>93</v>
      </c>
      <c r="D65" s="39" t="s">
        <v>137</v>
      </c>
      <c r="E65" s="41" t="s">
        <v>115</v>
      </c>
      <c r="F65" s="36" t="s">
        <v>99</v>
      </c>
      <c r="G65" s="36">
        <v>4</v>
      </c>
      <c r="H65" s="52" t="s">
        <v>185</v>
      </c>
      <c r="I65" s="46">
        <v>52.4</v>
      </c>
      <c r="J65" s="46">
        <v>0</v>
      </c>
      <c r="K65" s="40">
        <v>1900</v>
      </c>
      <c r="L65" s="76">
        <v>1900</v>
      </c>
      <c r="M65" s="76">
        <v>1900</v>
      </c>
    </row>
    <row r="66" spans="1:13" ht="32.25" customHeight="1" x14ac:dyDescent="0.25">
      <c r="A66" s="30" t="s">
        <v>134</v>
      </c>
      <c r="B66" s="43" t="s">
        <v>206</v>
      </c>
      <c r="C66" s="59" t="s">
        <v>85</v>
      </c>
      <c r="D66" s="39" t="s">
        <v>173</v>
      </c>
      <c r="E66" s="59" t="s">
        <v>85</v>
      </c>
      <c r="F66" s="59" t="s">
        <v>85</v>
      </c>
      <c r="G66" s="59" t="s">
        <v>85</v>
      </c>
      <c r="H66" s="59" t="s">
        <v>85</v>
      </c>
      <c r="I66" s="40">
        <f t="shared" ref="I66:M66" si="22">I67+I68+I69</f>
        <v>2784.2</v>
      </c>
      <c r="J66" s="40">
        <f t="shared" si="22"/>
        <v>0</v>
      </c>
      <c r="K66" s="40">
        <f t="shared" si="22"/>
        <v>1860</v>
      </c>
      <c r="L66" s="40">
        <f t="shared" si="22"/>
        <v>1888</v>
      </c>
      <c r="M66" s="40">
        <f t="shared" si="22"/>
        <v>1898</v>
      </c>
    </row>
    <row r="67" spans="1:13" ht="47.25" x14ac:dyDescent="0.25">
      <c r="A67" s="30" t="s">
        <v>134</v>
      </c>
      <c r="B67" s="43" t="s">
        <v>206</v>
      </c>
      <c r="C67" s="36" t="s">
        <v>93</v>
      </c>
      <c r="D67" s="39" t="s">
        <v>135</v>
      </c>
      <c r="E67" s="38" t="s">
        <v>136</v>
      </c>
      <c r="F67" s="36" t="s">
        <v>99</v>
      </c>
      <c r="G67" s="36">
        <v>1</v>
      </c>
      <c r="H67" s="52" t="s">
        <v>185</v>
      </c>
      <c r="I67" s="46">
        <v>2701.2</v>
      </c>
      <c r="J67" s="46">
        <v>0</v>
      </c>
      <c r="K67" s="40">
        <v>1772</v>
      </c>
      <c r="L67" s="76">
        <v>1800</v>
      </c>
      <c r="M67" s="76">
        <v>1810</v>
      </c>
    </row>
    <row r="68" spans="1:13" ht="47.25" x14ac:dyDescent="0.25">
      <c r="A68" s="30" t="s">
        <v>134</v>
      </c>
      <c r="B68" s="45">
        <v>15108</v>
      </c>
      <c r="C68" s="45" t="s">
        <v>177</v>
      </c>
      <c r="D68" s="39" t="s">
        <v>135</v>
      </c>
      <c r="E68" s="38" t="s">
        <v>136</v>
      </c>
      <c r="F68" s="45" t="s">
        <v>99</v>
      </c>
      <c r="G68" s="45">
        <v>1</v>
      </c>
      <c r="H68" s="52" t="s">
        <v>185</v>
      </c>
      <c r="I68" s="46">
        <v>45</v>
      </c>
      <c r="J68" s="46">
        <v>0</v>
      </c>
      <c r="K68" s="40">
        <v>50</v>
      </c>
      <c r="L68" s="76">
        <v>50</v>
      </c>
      <c r="M68" s="76">
        <v>50</v>
      </c>
    </row>
    <row r="69" spans="1:13" ht="47.25" x14ac:dyDescent="0.25">
      <c r="A69" s="30" t="s">
        <v>134</v>
      </c>
      <c r="B69" s="45">
        <v>15108</v>
      </c>
      <c r="C69" s="45" t="s">
        <v>146</v>
      </c>
      <c r="D69" s="39" t="s">
        <v>135</v>
      </c>
      <c r="E69" s="38" t="s">
        <v>136</v>
      </c>
      <c r="F69" s="45" t="s">
        <v>99</v>
      </c>
      <c r="G69" s="45">
        <v>1</v>
      </c>
      <c r="H69" s="52" t="s">
        <v>185</v>
      </c>
      <c r="I69" s="46">
        <v>38</v>
      </c>
      <c r="J69" s="46">
        <v>0</v>
      </c>
      <c r="K69" s="40">
        <v>38</v>
      </c>
      <c r="L69" s="76">
        <v>38</v>
      </c>
      <c r="M69" s="76">
        <v>38</v>
      </c>
    </row>
    <row r="70" spans="1:13" ht="31.5" x14ac:dyDescent="0.25">
      <c r="A70" s="30" t="s">
        <v>138</v>
      </c>
      <c r="B70" s="36" t="s">
        <v>85</v>
      </c>
      <c r="C70" s="36" t="s">
        <v>85</v>
      </c>
      <c r="D70" s="39" t="s">
        <v>139</v>
      </c>
      <c r="E70" s="51" t="s">
        <v>149</v>
      </c>
      <c r="F70" s="51" t="s">
        <v>99</v>
      </c>
      <c r="G70" s="47">
        <v>147</v>
      </c>
      <c r="H70" s="52" t="s">
        <v>185</v>
      </c>
      <c r="I70" s="40">
        <f t="shared" ref="I70:J70" si="23">I71+I73+I75+I77++I79</f>
        <v>6590.82</v>
      </c>
      <c r="J70" s="40">
        <f t="shared" si="23"/>
        <v>0</v>
      </c>
      <c r="K70" s="40">
        <f>K71+K73+K75+K77++K79</f>
        <v>7308.14</v>
      </c>
      <c r="L70" s="40">
        <f t="shared" ref="L70:M70" si="24">L71+L73+L75+L77++L79</f>
        <v>7308.14</v>
      </c>
      <c r="M70" s="40">
        <f t="shared" si="24"/>
        <v>7308.14</v>
      </c>
    </row>
    <row r="71" spans="1:13" ht="31.5" x14ac:dyDescent="0.25">
      <c r="A71" s="30" t="s">
        <v>138</v>
      </c>
      <c r="B71" s="43" t="s">
        <v>141</v>
      </c>
      <c r="C71" s="59" t="s">
        <v>85</v>
      </c>
      <c r="D71" s="39" t="s">
        <v>174</v>
      </c>
      <c r="E71" s="59" t="s">
        <v>85</v>
      </c>
      <c r="F71" s="59" t="s">
        <v>85</v>
      </c>
      <c r="G71" s="59" t="s">
        <v>85</v>
      </c>
      <c r="H71" s="59" t="s">
        <v>85</v>
      </c>
      <c r="I71" s="40">
        <f t="shared" ref="I71:J71" si="25">I72</f>
        <v>124.82</v>
      </c>
      <c r="J71" s="40">
        <f t="shared" si="25"/>
        <v>0</v>
      </c>
      <c r="K71" s="40">
        <f>K72</f>
        <v>483.14</v>
      </c>
      <c r="L71" s="40">
        <f t="shared" ref="L71:M71" si="26">L72</f>
        <v>483.14</v>
      </c>
      <c r="M71" s="40">
        <f t="shared" si="26"/>
        <v>483.14</v>
      </c>
    </row>
    <row r="72" spans="1:13" ht="31.5" x14ac:dyDescent="0.25">
      <c r="A72" s="30" t="s">
        <v>138</v>
      </c>
      <c r="B72" s="43" t="s">
        <v>141</v>
      </c>
      <c r="C72" s="36" t="s">
        <v>93</v>
      </c>
      <c r="D72" s="39" t="s">
        <v>143</v>
      </c>
      <c r="E72" s="38" t="s">
        <v>115</v>
      </c>
      <c r="F72" s="36" t="s">
        <v>99</v>
      </c>
      <c r="G72" s="36">
        <v>25</v>
      </c>
      <c r="H72" s="52" t="s">
        <v>185</v>
      </c>
      <c r="I72" s="46">
        <v>124.82</v>
      </c>
      <c r="J72" s="46">
        <v>0</v>
      </c>
      <c r="K72" s="40">
        <v>483.14</v>
      </c>
      <c r="L72" s="76">
        <v>483.14</v>
      </c>
      <c r="M72" s="76">
        <v>483.14</v>
      </c>
    </row>
    <row r="73" spans="1:13" ht="47.25" x14ac:dyDescent="0.25">
      <c r="A73" s="30" t="s">
        <v>138</v>
      </c>
      <c r="B73" s="43" t="s">
        <v>207</v>
      </c>
      <c r="C73" s="59" t="s">
        <v>85</v>
      </c>
      <c r="D73" s="39" t="s">
        <v>144</v>
      </c>
      <c r="E73" s="59" t="s">
        <v>85</v>
      </c>
      <c r="F73" s="59" t="s">
        <v>85</v>
      </c>
      <c r="G73" s="59" t="s">
        <v>85</v>
      </c>
      <c r="H73" s="59" t="s">
        <v>85</v>
      </c>
      <c r="I73" s="40">
        <f t="shared" ref="I73:J73" si="27">I74</f>
        <v>300</v>
      </c>
      <c r="J73" s="40">
        <f t="shared" si="27"/>
        <v>0</v>
      </c>
      <c r="K73" s="40">
        <f>K74</f>
        <v>300</v>
      </c>
      <c r="L73" s="40">
        <f t="shared" ref="L73:M73" si="28">L74</f>
        <v>300</v>
      </c>
      <c r="M73" s="40">
        <f t="shared" si="28"/>
        <v>300</v>
      </c>
    </row>
    <row r="74" spans="1:13" ht="47.25" x14ac:dyDescent="0.25">
      <c r="A74" s="30" t="s">
        <v>138</v>
      </c>
      <c r="B74" s="43" t="s">
        <v>207</v>
      </c>
      <c r="C74" s="36" t="s">
        <v>93</v>
      </c>
      <c r="D74" s="39" t="s">
        <v>144</v>
      </c>
      <c r="E74" s="41" t="s">
        <v>142</v>
      </c>
      <c r="F74" s="36" t="s">
        <v>99</v>
      </c>
      <c r="G74" s="36">
        <v>25</v>
      </c>
      <c r="H74" s="52" t="s">
        <v>185</v>
      </c>
      <c r="I74" s="46">
        <v>300</v>
      </c>
      <c r="J74" s="46">
        <v>0</v>
      </c>
      <c r="K74" s="40">
        <v>300</v>
      </c>
      <c r="L74" s="76">
        <v>300</v>
      </c>
      <c r="M74" s="76">
        <v>300</v>
      </c>
    </row>
    <row r="75" spans="1:13" ht="47.25" x14ac:dyDescent="0.25">
      <c r="A75" s="30" t="s">
        <v>138</v>
      </c>
      <c r="B75" s="43" t="s">
        <v>208</v>
      </c>
      <c r="C75" s="59" t="s">
        <v>85</v>
      </c>
      <c r="D75" s="39" t="s">
        <v>175</v>
      </c>
      <c r="E75" s="59" t="s">
        <v>85</v>
      </c>
      <c r="F75" s="59" t="s">
        <v>85</v>
      </c>
      <c r="G75" s="59" t="s">
        <v>85</v>
      </c>
      <c r="H75" s="59" t="s">
        <v>85</v>
      </c>
      <c r="I75" s="40">
        <f t="shared" ref="I75:M75" si="29">I76</f>
        <v>5041</v>
      </c>
      <c r="J75" s="40">
        <f t="shared" si="29"/>
        <v>0</v>
      </c>
      <c r="K75" s="40">
        <f t="shared" si="29"/>
        <v>5400</v>
      </c>
      <c r="L75" s="40">
        <f t="shared" si="29"/>
        <v>5400</v>
      </c>
      <c r="M75" s="40">
        <f t="shared" si="29"/>
        <v>5400</v>
      </c>
    </row>
    <row r="76" spans="1:13" ht="47.25" x14ac:dyDescent="0.25">
      <c r="A76" s="30" t="s">
        <v>138</v>
      </c>
      <c r="B76" s="43" t="s">
        <v>208</v>
      </c>
      <c r="C76" s="45" t="s">
        <v>147</v>
      </c>
      <c r="D76" s="39" t="s">
        <v>148</v>
      </c>
      <c r="E76" s="38" t="s">
        <v>149</v>
      </c>
      <c r="F76" s="45" t="s">
        <v>99</v>
      </c>
      <c r="G76" s="45">
        <v>30</v>
      </c>
      <c r="H76" s="52" t="s">
        <v>185</v>
      </c>
      <c r="I76" s="46">
        <v>5041</v>
      </c>
      <c r="J76" s="46">
        <v>0</v>
      </c>
      <c r="K76" s="40">
        <v>5400</v>
      </c>
      <c r="L76" s="76">
        <v>5400</v>
      </c>
      <c r="M76" s="76">
        <v>5400</v>
      </c>
    </row>
    <row r="77" spans="1:13" ht="47.25" x14ac:dyDescent="0.25">
      <c r="A77" s="30" t="s">
        <v>138</v>
      </c>
      <c r="B77" s="43" t="s">
        <v>140</v>
      </c>
      <c r="C77" s="65" t="s">
        <v>85</v>
      </c>
      <c r="D77" s="39" t="s">
        <v>176</v>
      </c>
      <c r="E77" s="65" t="s">
        <v>85</v>
      </c>
      <c r="F77" s="65" t="s">
        <v>85</v>
      </c>
      <c r="G77" s="65" t="s">
        <v>85</v>
      </c>
      <c r="H77" s="65" t="s">
        <v>85</v>
      </c>
      <c r="I77" s="40">
        <f t="shared" ref="I77:M79" si="30">I78</f>
        <v>375</v>
      </c>
      <c r="J77" s="40">
        <f t="shared" si="30"/>
        <v>0</v>
      </c>
      <c r="K77" s="40">
        <f t="shared" si="30"/>
        <v>375</v>
      </c>
      <c r="L77" s="40">
        <f t="shared" si="30"/>
        <v>375</v>
      </c>
      <c r="M77" s="40">
        <f t="shared" si="30"/>
        <v>375</v>
      </c>
    </row>
    <row r="78" spans="1:13" ht="47.25" x14ac:dyDescent="0.25">
      <c r="A78" s="30" t="s">
        <v>138</v>
      </c>
      <c r="B78" s="43" t="s">
        <v>151</v>
      </c>
      <c r="C78" s="65" t="s">
        <v>150</v>
      </c>
      <c r="D78" s="39" t="s">
        <v>176</v>
      </c>
      <c r="E78" s="38" t="s">
        <v>142</v>
      </c>
      <c r="F78" s="65" t="s">
        <v>99</v>
      </c>
      <c r="G78" s="65">
        <v>30</v>
      </c>
      <c r="H78" s="52" t="s">
        <v>185</v>
      </c>
      <c r="I78" s="46">
        <v>375</v>
      </c>
      <c r="J78" s="46">
        <v>0</v>
      </c>
      <c r="K78" s="40">
        <v>375</v>
      </c>
      <c r="L78" s="76">
        <v>375</v>
      </c>
      <c r="M78" s="76">
        <v>375</v>
      </c>
    </row>
    <row r="79" spans="1:13" ht="47.25" x14ac:dyDescent="0.25">
      <c r="A79" s="30" t="s">
        <v>138</v>
      </c>
      <c r="B79" s="43" t="s">
        <v>151</v>
      </c>
      <c r="C79" s="59" t="s">
        <v>85</v>
      </c>
      <c r="D79" s="39" t="s">
        <v>152</v>
      </c>
      <c r="E79" s="59" t="s">
        <v>85</v>
      </c>
      <c r="F79" s="59" t="s">
        <v>85</v>
      </c>
      <c r="G79" s="59" t="s">
        <v>85</v>
      </c>
      <c r="H79" s="59" t="s">
        <v>85</v>
      </c>
      <c r="I79" s="40">
        <f t="shared" si="30"/>
        <v>750</v>
      </c>
      <c r="J79" s="40">
        <f t="shared" si="30"/>
        <v>0</v>
      </c>
      <c r="K79" s="40">
        <f t="shared" si="30"/>
        <v>750</v>
      </c>
      <c r="L79" s="40">
        <f t="shared" si="30"/>
        <v>750</v>
      </c>
      <c r="M79" s="40">
        <f t="shared" si="30"/>
        <v>750</v>
      </c>
    </row>
    <row r="80" spans="1:13" ht="47.25" x14ac:dyDescent="0.25">
      <c r="A80" s="30" t="s">
        <v>138</v>
      </c>
      <c r="B80" s="43" t="s">
        <v>151</v>
      </c>
      <c r="C80" s="45" t="s">
        <v>150</v>
      </c>
      <c r="D80" s="39" t="s">
        <v>152</v>
      </c>
      <c r="E80" s="38" t="s">
        <v>142</v>
      </c>
      <c r="F80" s="45" t="s">
        <v>99</v>
      </c>
      <c r="G80" s="45">
        <v>60</v>
      </c>
      <c r="H80" s="52" t="s">
        <v>185</v>
      </c>
      <c r="I80" s="46">
        <v>750</v>
      </c>
      <c r="J80" s="46">
        <v>0</v>
      </c>
      <c r="K80" s="40">
        <v>750</v>
      </c>
      <c r="L80" s="76">
        <v>750</v>
      </c>
      <c r="M80" s="76">
        <v>750</v>
      </c>
    </row>
  </sheetData>
  <mergeCells count="9">
    <mergeCell ref="E4:H4"/>
    <mergeCell ref="H1:M1"/>
    <mergeCell ref="A2:M2"/>
    <mergeCell ref="I4:M4"/>
    <mergeCell ref="A7:D7"/>
    <mergeCell ref="A4:A5"/>
    <mergeCell ref="B4:B5"/>
    <mergeCell ref="C4:C5"/>
    <mergeCell ref="D4:D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2022-02-22T13:06:28Z</cp:lastPrinted>
  <dcterms:created xsi:type="dcterms:W3CDTF">2020-09-17T13:48:54Z</dcterms:created>
  <dcterms:modified xsi:type="dcterms:W3CDTF">2022-02-22T13:07:16Z</dcterms:modified>
</cp:coreProperties>
</file>